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4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updateLinks="never" codeName="Sellest_töövihikust" defaultThemeVersion="166925"/>
  <mc:AlternateContent xmlns:mc="http://schemas.openxmlformats.org/markup-compatibility/2006">
    <mc:Choice Requires="x15">
      <x15ac:absPath xmlns:x15ac="http://schemas.microsoft.com/office/spreadsheetml/2010/11/ac" url="C:\Users\kalev.lattik\Downloads\"/>
    </mc:Choice>
  </mc:AlternateContent>
  <xr:revisionPtr revIDLastSave="0" documentId="8_{0E59BC57-7CA7-4AF5-8D44-6F89ACD4F903}" xr6:coauthVersionLast="47" xr6:coauthVersionMax="47" xr10:uidLastSave="{00000000-0000-0000-0000-000000000000}"/>
  <bookViews>
    <workbookView xWindow="-110" yWindow="-110" windowWidth="19420" windowHeight="11500" tabRatio="918" activeTab="9" xr2:uid="{F10CAC83-7E15-4839-9A5C-1F8AB403EBBF}"/>
  </bookViews>
  <sheets>
    <sheet name="S-veeb 2022" sheetId="33" r:id="rId1"/>
    <sheet name="S-veeb 2023" sheetId="27" r:id="rId2"/>
    <sheet name="nimed" sheetId="14" state="hidden" r:id="rId3"/>
    <sheet name="koond2021" sheetId="17" state="veryHidden" r:id="rId4"/>
    <sheet name="koond2022" sheetId="31" state="veryHidden" r:id="rId5"/>
    <sheet name="koond2023" sheetId="26" state="veryHidden" r:id="rId6"/>
    <sheet name="koond2024" sheetId="38" state="veryHidden" r:id="rId7"/>
    <sheet name="S-veeb 2024" sheetId="39" r:id="rId8"/>
    <sheet name="koond2025" sheetId="40" state="veryHidden" r:id="rId9"/>
    <sheet name="S-veeb 2025" sheetId="42" r:id="rId10"/>
    <sheet name="KOOND" sheetId="35" r:id="rId11"/>
  </sheets>
  <definedNames>
    <definedName name="_xlnm._FilterDatabase" localSheetId="3" hidden="1">koond2021!$B$1:$O$475</definedName>
    <definedName name="_xlnm._FilterDatabase" localSheetId="4" hidden="1">koond2022!$A$1:$S$475</definedName>
    <definedName name="_xlnm._FilterDatabase" localSheetId="5" hidden="1">koond2023!$A$1:$O$475</definedName>
    <definedName name="_xlnm._FilterDatabase" localSheetId="6" hidden="1">koond2024!$A$1:$O$475</definedName>
    <definedName name="_xlnm._FilterDatabase" localSheetId="8" hidden="1">koond2025!$A$1:$O$469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35" l="1"/>
  <c r="G6" i="42"/>
  <c r="K10" i="35"/>
  <c r="G13" i="42"/>
  <c r="F13" i="42"/>
  <c r="D13" i="42"/>
  <c r="C13" i="42"/>
  <c r="B13" i="42"/>
  <c r="G11" i="42"/>
  <c r="F11" i="42"/>
  <c r="D11" i="42"/>
  <c r="C11" i="42"/>
  <c r="B11" i="42"/>
  <c r="G10" i="42"/>
  <c r="F10" i="42"/>
  <c r="E10" i="42"/>
  <c r="D10" i="42"/>
  <c r="C10" i="42"/>
  <c r="B10" i="42"/>
  <c r="G9" i="42"/>
  <c r="F9" i="42"/>
  <c r="D9" i="42"/>
  <c r="C9" i="42"/>
  <c r="B9" i="42"/>
  <c r="G8" i="42"/>
  <c r="F8" i="42"/>
  <c r="D8" i="42"/>
  <c r="C8" i="42"/>
  <c r="B8" i="42"/>
  <c r="G7" i="42"/>
  <c r="F7" i="42"/>
  <c r="E7" i="42"/>
  <c r="D7" i="42"/>
  <c r="C7" i="42"/>
  <c r="B7" i="42"/>
  <c r="F6" i="42"/>
  <c r="E6" i="42"/>
  <c r="D6" i="42"/>
  <c r="C6" i="42"/>
  <c r="B6" i="42"/>
  <c r="G5" i="42"/>
  <c r="F5" i="42"/>
  <c r="E5" i="42"/>
  <c r="D5" i="42"/>
  <c r="C5" i="42"/>
  <c r="B5" i="42"/>
  <c r="E11" i="42" l="1"/>
  <c r="O23" i="40"/>
  <c r="L38" i="40" l="1"/>
  <c r="F38" i="40"/>
  <c r="L32" i="40"/>
  <c r="F32" i="40"/>
  <c r="L41" i="40"/>
  <c r="F41" i="40"/>
  <c r="L46" i="40"/>
  <c r="F46" i="40"/>
  <c r="L36" i="40"/>
  <c r="F36" i="40"/>
  <c r="L14" i="40"/>
  <c r="F14" i="40"/>
  <c r="L4" i="40"/>
  <c r="F4" i="40"/>
  <c r="L16" i="40"/>
  <c r="F16" i="40"/>
  <c r="L44" i="40"/>
  <c r="F44" i="40"/>
  <c r="L13" i="40"/>
  <c r="F13" i="40"/>
  <c r="L49" i="40"/>
  <c r="F49" i="40"/>
  <c r="L42" i="40"/>
  <c r="F42" i="40"/>
  <c r="L61" i="40"/>
  <c r="F61" i="40"/>
  <c r="L28" i="40"/>
  <c r="F28" i="40"/>
  <c r="L19" i="40"/>
  <c r="F19" i="40"/>
  <c r="L55" i="40"/>
  <c r="F55" i="40"/>
  <c r="L73" i="40"/>
  <c r="F73" i="40"/>
  <c r="L72" i="40"/>
  <c r="F72" i="40"/>
  <c r="L64" i="40"/>
  <c r="F64" i="40"/>
  <c r="L63" i="40"/>
  <c r="F63" i="40"/>
  <c r="L54" i="40"/>
  <c r="F54" i="40"/>
  <c r="L70" i="40"/>
  <c r="F70" i="40"/>
  <c r="L2" i="40"/>
  <c r="F2" i="40"/>
  <c r="L74" i="40"/>
  <c r="F74" i="40"/>
  <c r="L20" i="40"/>
  <c r="F20" i="40"/>
  <c r="L33" i="40"/>
  <c r="F33" i="40"/>
  <c r="L71" i="40"/>
  <c r="F71" i="40"/>
  <c r="L29" i="40"/>
  <c r="F29" i="40"/>
  <c r="L66" i="40"/>
  <c r="F66" i="40"/>
  <c r="L67" i="40"/>
  <c r="F67" i="40"/>
  <c r="L51" i="40"/>
  <c r="F51" i="40"/>
  <c r="L59" i="40"/>
  <c r="F59" i="40"/>
  <c r="L77" i="40"/>
  <c r="F77" i="40"/>
  <c r="L68" i="40"/>
  <c r="F68" i="40"/>
  <c r="L34" i="40"/>
  <c r="F34" i="40"/>
  <c r="L53" i="40"/>
  <c r="F53" i="40"/>
  <c r="L9" i="40"/>
  <c r="F9" i="40"/>
  <c r="L22" i="40"/>
  <c r="F22" i="40"/>
  <c r="L3" i="40"/>
  <c r="F3" i="40"/>
  <c r="L39" i="40"/>
  <c r="F39" i="40"/>
  <c r="L35" i="40"/>
  <c r="F35" i="40"/>
  <c r="L6" i="40"/>
  <c r="F6" i="40"/>
  <c r="L48" i="40"/>
  <c r="F48" i="40"/>
  <c r="L25" i="40"/>
  <c r="F25" i="40"/>
  <c r="L40" i="40"/>
  <c r="F40" i="40"/>
  <c r="L31" i="40"/>
  <c r="F31" i="40"/>
  <c r="L18" i="40"/>
  <c r="F18" i="40"/>
  <c r="L30" i="40"/>
  <c r="F30" i="40"/>
  <c r="L56" i="40"/>
  <c r="F56" i="40"/>
  <c r="L5" i="40"/>
  <c r="F5" i="40"/>
  <c r="L27" i="40"/>
  <c r="F27" i="40"/>
  <c r="L21" i="40"/>
  <c r="F21" i="40"/>
  <c r="L15" i="40"/>
  <c r="F15" i="40"/>
  <c r="L26" i="40"/>
  <c r="F26" i="40"/>
  <c r="L24" i="40"/>
  <c r="F24" i="40"/>
  <c r="L7" i="40"/>
  <c r="F7" i="40"/>
  <c r="L8" i="40"/>
  <c r="F8" i="40"/>
  <c r="L58" i="40"/>
  <c r="F58" i="40"/>
  <c r="L17" i="40"/>
  <c r="F17" i="40"/>
  <c r="L11" i="40"/>
  <c r="F11" i="40"/>
  <c r="L23" i="40"/>
  <c r="F23" i="40"/>
  <c r="L60" i="40"/>
  <c r="F60" i="40"/>
  <c r="L37" i="40"/>
  <c r="F37" i="40"/>
  <c r="L45" i="40"/>
  <c r="F45" i="40"/>
  <c r="L62" i="40"/>
  <c r="F62" i="40"/>
  <c r="L69" i="40"/>
  <c r="F69" i="40"/>
  <c r="L52" i="40"/>
  <c r="F52" i="40"/>
  <c r="L76" i="40"/>
  <c r="F76" i="40"/>
  <c r="L10" i="40"/>
  <c r="F10" i="40"/>
  <c r="L43" i="40"/>
  <c r="F43" i="40"/>
  <c r="L12" i="40"/>
  <c r="F12" i="40"/>
  <c r="L78" i="40"/>
  <c r="F78" i="40"/>
  <c r="L79" i="40"/>
  <c r="F79" i="40"/>
  <c r="L75" i="40"/>
  <c r="F75" i="40"/>
  <c r="L57" i="40"/>
  <c r="F57" i="40"/>
  <c r="L50" i="40"/>
  <c r="F50" i="40"/>
  <c r="L65" i="40"/>
  <c r="F65" i="40"/>
  <c r="L47" i="40"/>
  <c r="F47" i="40"/>
  <c r="F11" i="39"/>
  <c r="E9" i="42" l="1"/>
  <c r="E13" i="42"/>
  <c r="G13" i="39"/>
  <c r="G11" i="39"/>
  <c r="G10" i="39"/>
  <c r="G9" i="39"/>
  <c r="G8" i="39"/>
  <c r="G7" i="39"/>
  <c r="G6" i="39"/>
  <c r="G5" i="39"/>
  <c r="C5" i="39"/>
  <c r="F13" i="39"/>
  <c r="E13" i="39"/>
  <c r="D13" i="39"/>
  <c r="C13" i="39"/>
  <c r="B13" i="39"/>
  <c r="D11" i="39"/>
  <c r="C11" i="39"/>
  <c r="B11" i="39"/>
  <c r="F10" i="39"/>
  <c r="E10" i="39"/>
  <c r="D10" i="39"/>
  <c r="C10" i="39"/>
  <c r="B10" i="39"/>
  <c r="F9" i="39"/>
  <c r="E9" i="39"/>
  <c r="D9" i="39"/>
  <c r="C9" i="39"/>
  <c r="B9" i="39"/>
  <c r="F8" i="39"/>
  <c r="D8" i="39"/>
  <c r="C8" i="39"/>
  <c r="B8" i="39"/>
  <c r="F7" i="39"/>
  <c r="E7" i="39"/>
  <c r="D7" i="39"/>
  <c r="C7" i="39"/>
  <c r="B7" i="39"/>
  <c r="F6" i="39"/>
  <c r="E6" i="39"/>
  <c r="D6" i="39"/>
  <c r="C6" i="39"/>
  <c r="B6" i="39"/>
  <c r="F5" i="39"/>
  <c r="E5" i="39"/>
  <c r="D5" i="39"/>
  <c r="B5" i="39"/>
  <c r="J10" i="35"/>
  <c r="L475" i="38"/>
  <c r="I475" i="38"/>
  <c r="F475" i="38"/>
  <c r="L474" i="38"/>
  <c r="I474" i="38"/>
  <c r="F474" i="38"/>
  <c r="L473" i="38"/>
  <c r="I473" i="38"/>
  <c r="F473" i="38"/>
  <c r="L472" i="38"/>
  <c r="I472" i="38"/>
  <c r="F472" i="38"/>
  <c r="L471" i="38"/>
  <c r="I471" i="38"/>
  <c r="F471" i="38"/>
  <c r="L470" i="38"/>
  <c r="I470" i="38"/>
  <c r="F470" i="38"/>
  <c r="L469" i="38"/>
  <c r="I469" i="38"/>
  <c r="F469" i="38"/>
  <c r="L468" i="38"/>
  <c r="I468" i="38"/>
  <c r="F468" i="38"/>
  <c r="L467" i="38"/>
  <c r="I467" i="38"/>
  <c r="F467" i="38"/>
  <c r="L466" i="38"/>
  <c r="I466" i="38"/>
  <c r="F466" i="38"/>
  <c r="L465" i="38"/>
  <c r="I465" i="38"/>
  <c r="F465" i="38"/>
  <c r="L464" i="38"/>
  <c r="I464" i="38"/>
  <c r="F464" i="38"/>
  <c r="L463" i="38"/>
  <c r="I463" i="38"/>
  <c r="F463" i="38"/>
  <c r="L462" i="38"/>
  <c r="I462" i="38"/>
  <c r="F462" i="38"/>
  <c r="L461" i="38"/>
  <c r="I461" i="38"/>
  <c r="F461" i="38"/>
  <c r="L460" i="38"/>
  <c r="I460" i="38"/>
  <c r="F460" i="38"/>
  <c r="L459" i="38"/>
  <c r="I459" i="38"/>
  <c r="F459" i="38"/>
  <c r="L458" i="38"/>
  <c r="I458" i="38"/>
  <c r="F458" i="38"/>
  <c r="L457" i="38"/>
  <c r="I457" i="38"/>
  <c r="F457" i="38"/>
  <c r="L456" i="38"/>
  <c r="I456" i="38"/>
  <c r="F456" i="38"/>
  <c r="L455" i="38"/>
  <c r="I455" i="38"/>
  <c r="F455" i="38"/>
  <c r="L454" i="38"/>
  <c r="I454" i="38"/>
  <c r="F454" i="38"/>
  <c r="L453" i="38"/>
  <c r="I453" i="38"/>
  <c r="F453" i="38"/>
  <c r="L452" i="38"/>
  <c r="I452" i="38"/>
  <c r="F452" i="38"/>
  <c r="L451" i="38"/>
  <c r="I451" i="38"/>
  <c r="F451" i="38"/>
  <c r="L450" i="38"/>
  <c r="I450" i="38"/>
  <c r="F450" i="38"/>
  <c r="L449" i="38"/>
  <c r="I449" i="38"/>
  <c r="F449" i="38"/>
  <c r="L448" i="38"/>
  <c r="I448" i="38"/>
  <c r="F448" i="38"/>
  <c r="L447" i="38"/>
  <c r="I447" i="38"/>
  <c r="F447" i="38"/>
  <c r="L446" i="38"/>
  <c r="I446" i="38"/>
  <c r="F446" i="38"/>
  <c r="L445" i="38"/>
  <c r="I445" i="38"/>
  <c r="F445" i="38"/>
  <c r="L444" i="38"/>
  <c r="I444" i="38"/>
  <c r="F444" i="38"/>
  <c r="L443" i="38"/>
  <c r="I443" i="38"/>
  <c r="F443" i="38"/>
  <c r="L442" i="38"/>
  <c r="I442" i="38"/>
  <c r="F442" i="38"/>
  <c r="L441" i="38"/>
  <c r="I441" i="38"/>
  <c r="F441" i="38"/>
  <c r="L440" i="38"/>
  <c r="I440" i="38"/>
  <c r="F440" i="38"/>
  <c r="L439" i="38"/>
  <c r="I439" i="38"/>
  <c r="F439" i="38"/>
  <c r="L438" i="38"/>
  <c r="I438" i="38"/>
  <c r="F438" i="38"/>
  <c r="L437" i="38"/>
  <c r="I437" i="38"/>
  <c r="F437" i="38"/>
  <c r="L436" i="38"/>
  <c r="I436" i="38"/>
  <c r="F436" i="38"/>
  <c r="L435" i="38"/>
  <c r="I435" i="38"/>
  <c r="F435" i="38"/>
  <c r="L434" i="38"/>
  <c r="I434" i="38"/>
  <c r="F434" i="38"/>
  <c r="L433" i="38"/>
  <c r="I433" i="38"/>
  <c r="F433" i="38"/>
  <c r="L432" i="38"/>
  <c r="I432" i="38"/>
  <c r="F432" i="38"/>
  <c r="L431" i="38"/>
  <c r="I431" i="38"/>
  <c r="F431" i="38"/>
  <c r="L430" i="38"/>
  <c r="I430" i="38"/>
  <c r="F430" i="38"/>
  <c r="L429" i="38"/>
  <c r="I429" i="38"/>
  <c r="F429" i="38"/>
  <c r="L428" i="38"/>
  <c r="I428" i="38"/>
  <c r="F428" i="38"/>
  <c r="L427" i="38"/>
  <c r="I427" i="38"/>
  <c r="F427" i="38"/>
  <c r="L426" i="38"/>
  <c r="I426" i="38"/>
  <c r="F426" i="38"/>
  <c r="L425" i="38"/>
  <c r="I425" i="38"/>
  <c r="F425" i="38"/>
  <c r="L424" i="38"/>
  <c r="I424" i="38"/>
  <c r="F424" i="38"/>
  <c r="L423" i="38"/>
  <c r="I423" i="38"/>
  <c r="F423" i="38"/>
  <c r="L422" i="38"/>
  <c r="I422" i="38"/>
  <c r="F422" i="38"/>
  <c r="L421" i="38"/>
  <c r="I421" i="38"/>
  <c r="F421" i="38"/>
  <c r="L420" i="38"/>
  <c r="I420" i="38"/>
  <c r="F420" i="38"/>
  <c r="L419" i="38"/>
  <c r="I419" i="38"/>
  <c r="F419" i="38"/>
  <c r="L418" i="38"/>
  <c r="I418" i="38"/>
  <c r="F418" i="38"/>
  <c r="L417" i="38"/>
  <c r="I417" i="38"/>
  <c r="F417" i="38"/>
  <c r="L416" i="38"/>
  <c r="I416" i="38"/>
  <c r="F416" i="38"/>
  <c r="L415" i="38"/>
  <c r="I415" i="38"/>
  <c r="F415" i="38"/>
  <c r="L414" i="38"/>
  <c r="I414" i="38"/>
  <c r="F414" i="38"/>
  <c r="L413" i="38"/>
  <c r="I413" i="38"/>
  <c r="F413" i="38"/>
  <c r="L412" i="38"/>
  <c r="I412" i="38"/>
  <c r="F412" i="38"/>
  <c r="L411" i="38"/>
  <c r="F411" i="38"/>
  <c r="L410" i="38"/>
  <c r="F410" i="38"/>
  <c r="L409" i="38"/>
  <c r="F409" i="38"/>
  <c r="L408" i="38"/>
  <c r="F408" i="38"/>
  <c r="L407" i="38"/>
  <c r="F407" i="38"/>
  <c r="L406" i="38"/>
  <c r="F406" i="38"/>
  <c r="L405" i="38"/>
  <c r="F405" i="38"/>
  <c r="L404" i="38"/>
  <c r="F404" i="38"/>
  <c r="L403" i="38"/>
  <c r="F403" i="38"/>
  <c r="L402" i="38"/>
  <c r="F402" i="38"/>
  <c r="L401" i="38"/>
  <c r="F401" i="38"/>
  <c r="L400" i="38"/>
  <c r="F400" i="38"/>
  <c r="L399" i="38"/>
  <c r="F399" i="38"/>
  <c r="L398" i="38"/>
  <c r="F398" i="38"/>
  <c r="L397" i="38"/>
  <c r="F397" i="38"/>
  <c r="L396" i="38"/>
  <c r="I396" i="38"/>
  <c r="F396" i="38"/>
  <c r="L395" i="38"/>
  <c r="I395" i="38"/>
  <c r="F395" i="38"/>
  <c r="L394" i="38"/>
  <c r="I394" i="38"/>
  <c r="F394" i="38"/>
  <c r="L393" i="38"/>
  <c r="I393" i="38"/>
  <c r="F393" i="38"/>
  <c r="L392" i="38"/>
  <c r="I392" i="38"/>
  <c r="F392" i="38"/>
  <c r="L391" i="38"/>
  <c r="I391" i="38"/>
  <c r="F391" i="38"/>
  <c r="L390" i="38"/>
  <c r="I390" i="38"/>
  <c r="F390" i="38"/>
  <c r="L389" i="38"/>
  <c r="I389" i="38"/>
  <c r="F389" i="38"/>
  <c r="L388" i="38"/>
  <c r="I388" i="38"/>
  <c r="F388" i="38"/>
  <c r="L387" i="38"/>
  <c r="I387" i="38"/>
  <c r="F387" i="38"/>
  <c r="L386" i="38"/>
  <c r="I386" i="38"/>
  <c r="F386" i="38"/>
  <c r="L385" i="38"/>
  <c r="I385" i="38"/>
  <c r="F385" i="38"/>
  <c r="L384" i="38"/>
  <c r="I384" i="38"/>
  <c r="F384" i="38"/>
  <c r="L383" i="38"/>
  <c r="I383" i="38"/>
  <c r="F383" i="38"/>
  <c r="L382" i="38"/>
  <c r="I382" i="38"/>
  <c r="F382" i="38"/>
  <c r="L381" i="38"/>
  <c r="I381" i="38"/>
  <c r="F381" i="38"/>
  <c r="L380" i="38"/>
  <c r="I380" i="38"/>
  <c r="F380" i="38"/>
  <c r="L379" i="38"/>
  <c r="I379" i="38"/>
  <c r="F379" i="38"/>
  <c r="L378" i="38"/>
  <c r="I378" i="38"/>
  <c r="F378" i="38"/>
  <c r="L377" i="38"/>
  <c r="F377" i="38"/>
  <c r="L376" i="38"/>
  <c r="I376" i="38"/>
  <c r="F376" i="38"/>
  <c r="L375" i="38"/>
  <c r="I375" i="38"/>
  <c r="F375" i="38"/>
  <c r="L374" i="38"/>
  <c r="I374" i="38"/>
  <c r="F374" i="38"/>
  <c r="L373" i="38"/>
  <c r="I373" i="38"/>
  <c r="F373" i="38"/>
  <c r="L372" i="38"/>
  <c r="I372" i="38"/>
  <c r="F372" i="38"/>
  <c r="L371" i="38"/>
  <c r="I371" i="38"/>
  <c r="F371" i="38"/>
  <c r="L370" i="38"/>
  <c r="I370" i="38"/>
  <c r="F370" i="38"/>
  <c r="L369" i="38"/>
  <c r="I369" i="38"/>
  <c r="F369" i="38"/>
  <c r="L368" i="38"/>
  <c r="I368" i="38"/>
  <c r="F368" i="38"/>
  <c r="L367" i="38"/>
  <c r="I367" i="38"/>
  <c r="F367" i="38"/>
  <c r="L366" i="38"/>
  <c r="I366" i="38"/>
  <c r="F366" i="38"/>
  <c r="L365" i="38"/>
  <c r="I365" i="38"/>
  <c r="F365" i="38"/>
  <c r="L364" i="38"/>
  <c r="I364" i="38"/>
  <c r="F364" i="38"/>
  <c r="L363" i="38"/>
  <c r="I363" i="38"/>
  <c r="F363" i="38"/>
  <c r="L362" i="38"/>
  <c r="I362" i="38"/>
  <c r="F362" i="38"/>
  <c r="L361" i="38"/>
  <c r="I361" i="38"/>
  <c r="F361" i="38"/>
  <c r="L360" i="38"/>
  <c r="I360" i="38"/>
  <c r="F360" i="38"/>
  <c r="L359" i="38"/>
  <c r="I359" i="38"/>
  <c r="F359" i="38"/>
  <c r="L358" i="38"/>
  <c r="I358" i="38"/>
  <c r="F358" i="38"/>
  <c r="L357" i="38"/>
  <c r="I357" i="38"/>
  <c r="F357" i="38"/>
  <c r="L356" i="38"/>
  <c r="I356" i="38"/>
  <c r="F356" i="38"/>
  <c r="L355" i="38"/>
  <c r="I355" i="38"/>
  <c r="F355" i="38"/>
  <c r="L354" i="38"/>
  <c r="I354" i="38"/>
  <c r="F354" i="38"/>
  <c r="L353" i="38"/>
  <c r="I353" i="38"/>
  <c r="F353" i="38"/>
  <c r="L352" i="38"/>
  <c r="I352" i="38"/>
  <c r="F352" i="38"/>
  <c r="L351" i="38"/>
  <c r="I351" i="38"/>
  <c r="F351" i="38"/>
  <c r="L350" i="38"/>
  <c r="I350" i="38"/>
  <c r="F350" i="38"/>
  <c r="L349" i="38"/>
  <c r="I349" i="38"/>
  <c r="F349" i="38"/>
  <c r="L348" i="38"/>
  <c r="I348" i="38"/>
  <c r="F348" i="38"/>
  <c r="L347" i="38"/>
  <c r="I347" i="38"/>
  <c r="F347" i="38"/>
  <c r="L346" i="38"/>
  <c r="I346" i="38"/>
  <c r="F346" i="38"/>
  <c r="L345" i="38"/>
  <c r="I345" i="38"/>
  <c r="F345" i="38"/>
  <c r="L344" i="38"/>
  <c r="I344" i="38"/>
  <c r="F344" i="38"/>
  <c r="L343" i="38"/>
  <c r="I343" i="38"/>
  <c r="F343" i="38"/>
  <c r="L342" i="38"/>
  <c r="I342" i="38"/>
  <c r="F342" i="38"/>
  <c r="L341" i="38"/>
  <c r="I341" i="38"/>
  <c r="F341" i="38"/>
  <c r="L340" i="38"/>
  <c r="I340" i="38"/>
  <c r="F340" i="38"/>
  <c r="L339" i="38"/>
  <c r="I339" i="38"/>
  <c r="F339" i="38"/>
  <c r="L338" i="38"/>
  <c r="I338" i="38"/>
  <c r="F338" i="38"/>
  <c r="L337" i="38"/>
  <c r="I337" i="38"/>
  <c r="F337" i="38"/>
  <c r="L336" i="38"/>
  <c r="I336" i="38"/>
  <c r="F336" i="38"/>
  <c r="L335" i="38"/>
  <c r="I335" i="38"/>
  <c r="F335" i="38"/>
  <c r="L334" i="38"/>
  <c r="I334" i="38"/>
  <c r="F334" i="38"/>
  <c r="L333" i="38"/>
  <c r="I333" i="38"/>
  <c r="F333" i="38"/>
  <c r="L332" i="38"/>
  <c r="I332" i="38"/>
  <c r="F332" i="38"/>
  <c r="L331" i="38"/>
  <c r="I331" i="38"/>
  <c r="F331" i="38"/>
  <c r="L330" i="38"/>
  <c r="I330" i="38"/>
  <c r="F330" i="38"/>
  <c r="L329" i="38"/>
  <c r="I329" i="38"/>
  <c r="F329" i="38"/>
  <c r="L328" i="38"/>
  <c r="I328" i="38"/>
  <c r="F328" i="38"/>
  <c r="L327" i="38"/>
  <c r="I327" i="38"/>
  <c r="F327" i="38"/>
  <c r="L326" i="38"/>
  <c r="I326" i="38"/>
  <c r="F326" i="38"/>
  <c r="L325" i="38"/>
  <c r="I325" i="38"/>
  <c r="F325" i="38"/>
  <c r="L324" i="38"/>
  <c r="I324" i="38"/>
  <c r="F324" i="38"/>
  <c r="L323" i="38"/>
  <c r="I323" i="38"/>
  <c r="F323" i="38"/>
  <c r="L322" i="38"/>
  <c r="I322" i="38"/>
  <c r="F322" i="38"/>
  <c r="L321" i="38"/>
  <c r="I321" i="38"/>
  <c r="F321" i="38"/>
  <c r="L320" i="38"/>
  <c r="I320" i="38"/>
  <c r="F320" i="38"/>
  <c r="L319" i="38"/>
  <c r="I319" i="38"/>
  <c r="F319" i="38"/>
  <c r="L318" i="38"/>
  <c r="I318" i="38"/>
  <c r="F318" i="38"/>
  <c r="L317" i="38"/>
  <c r="F317" i="38"/>
  <c r="L316" i="38"/>
  <c r="F316" i="38"/>
  <c r="L315" i="38"/>
  <c r="F315" i="38"/>
  <c r="L314" i="38"/>
  <c r="F314" i="38"/>
  <c r="L313" i="38"/>
  <c r="F313" i="38"/>
  <c r="L312" i="38"/>
  <c r="F312" i="38"/>
  <c r="L311" i="38"/>
  <c r="F311" i="38"/>
  <c r="L310" i="38"/>
  <c r="F310" i="38"/>
  <c r="L309" i="38"/>
  <c r="F309" i="38"/>
  <c r="L308" i="38"/>
  <c r="F308" i="38"/>
  <c r="L307" i="38"/>
  <c r="F307" i="38"/>
  <c r="L306" i="38"/>
  <c r="F306" i="38"/>
  <c r="L305" i="38"/>
  <c r="F305" i="38"/>
  <c r="L304" i="38"/>
  <c r="F304" i="38"/>
  <c r="L303" i="38"/>
  <c r="F303" i="38"/>
  <c r="L302" i="38"/>
  <c r="F302" i="38"/>
  <c r="L301" i="38"/>
  <c r="F301" i="38"/>
  <c r="L300" i="38"/>
  <c r="F300" i="38"/>
  <c r="L299" i="38"/>
  <c r="F299" i="38"/>
  <c r="L298" i="38"/>
  <c r="F298" i="38"/>
  <c r="L297" i="38"/>
  <c r="F297" i="38"/>
  <c r="L296" i="38"/>
  <c r="F296" i="38"/>
  <c r="L295" i="38"/>
  <c r="F295" i="38"/>
  <c r="L294" i="38"/>
  <c r="F294" i="38"/>
  <c r="L293" i="38"/>
  <c r="F293" i="38"/>
  <c r="L292" i="38"/>
  <c r="F292" i="38"/>
  <c r="L291" i="38"/>
  <c r="F291" i="38"/>
  <c r="L290" i="38"/>
  <c r="F290" i="38"/>
  <c r="L289" i="38"/>
  <c r="F289" i="38"/>
  <c r="L288" i="38"/>
  <c r="F288" i="38"/>
  <c r="L287" i="38"/>
  <c r="F287" i="38"/>
  <c r="L286" i="38"/>
  <c r="F286" i="38"/>
  <c r="L285" i="38"/>
  <c r="F285" i="38"/>
  <c r="L284" i="38"/>
  <c r="F284" i="38"/>
  <c r="L283" i="38"/>
  <c r="F283" i="38"/>
  <c r="L282" i="38"/>
  <c r="F282" i="38"/>
  <c r="L281" i="38"/>
  <c r="I281" i="38"/>
  <c r="F281" i="38"/>
  <c r="L280" i="38"/>
  <c r="I280" i="38"/>
  <c r="F280" i="38"/>
  <c r="L279" i="38"/>
  <c r="I279" i="38"/>
  <c r="F279" i="38"/>
  <c r="L278" i="38"/>
  <c r="I278" i="38"/>
  <c r="F278" i="38"/>
  <c r="L277" i="38"/>
  <c r="I277" i="38"/>
  <c r="F277" i="38"/>
  <c r="L276" i="38"/>
  <c r="I276" i="38"/>
  <c r="F276" i="38"/>
  <c r="L275" i="38"/>
  <c r="I275" i="38"/>
  <c r="F275" i="38"/>
  <c r="L274" i="38"/>
  <c r="I274" i="38"/>
  <c r="F274" i="38"/>
  <c r="L273" i="38"/>
  <c r="I273" i="38"/>
  <c r="F273" i="38"/>
  <c r="L272" i="38"/>
  <c r="I272" i="38"/>
  <c r="F272" i="38"/>
  <c r="L271" i="38"/>
  <c r="I271" i="38"/>
  <c r="F271" i="38"/>
  <c r="L270" i="38"/>
  <c r="I270" i="38"/>
  <c r="F270" i="38"/>
  <c r="L269" i="38"/>
  <c r="I269" i="38"/>
  <c r="F269" i="38"/>
  <c r="L268" i="38"/>
  <c r="I268" i="38"/>
  <c r="F268" i="38"/>
  <c r="L267" i="38"/>
  <c r="I267" i="38"/>
  <c r="F267" i="38"/>
  <c r="L266" i="38"/>
  <c r="I266" i="38"/>
  <c r="F266" i="38"/>
  <c r="L265" i="38"/>
  <c r="I265" i="38"/>
  <c r="F265" i="38"/>
  <c r="L264" i="38"/>
  <c r="I264" i="38"/>
  <c r="F264" i="38"/>
  <c r="L263" i="38"/>
  <c r="I263" i="38"/>
  <c r="F263" i="38"/>
  <c r="L262" i="38"/>
  <c r="I262" i="38"/>
  <c r="F262" i="38"/>
  <c r="L261" i="38"/>
  <c r="I261" i="38"/>
  <c r="F261" i="38"/>
  <c r="L260" i="38"/>
  <c r="I260" i="38"/>
  <c r="F260" i="38"/>
  <c r="L259" i="38"/>
  <c r="I259" i="38"/>
  <c r="F259" i="38"/>
  <c r="L258" i="38"/>
  <c r="I258" i="38"/>
  <c r="F258" i="38"/>
  <c r="L257" i="38"/>
  <c r="I257" i="38"/>
  <c r="F257" i="38"/>
  <c r="L256" i="38"/>
  <c r="I256" i="38"/>
  <c r="F256" i="38"/>
  <c r="L255" i="38"/>
  <c r="I255" i="38"/>
  <c r="F255" i="38"/>
  <c r="L254" i="38"/>
  <c r="I254" i="38"/>
  <c r="F254" i="38"/>
  <c r="L253" i="38"/>
  <c r="I253" i="38"/>
  <c r="F253" i="38"/>
  <c r="L252" i="38"/>
  <c r="I252" i="38"/>
  <c r="F252" i="38"/>
  <c r="L251" i="38"/>
  <c r="I251" i="38"/>
  <c r="F251" i="38"/>
  <c r="L250" i="38"/>
  <c r="I250" i="38"/>
  <c r="F250" i="38"/>
  <c r="L249" i="38"/>
  <c r="I249" i="38"/>
  <c r="F249" i="38"/>
  <c r="L248" i="38"/>
  <c r="I248" i="38"/>
  <c r="F248" i="38"/>
  <c r="L247" i="38"/>
  <c r="I247" i="38"/>
  <c r="F247" i="38"/>
  <c r="L246" i="38"/>
  <c r="I246" i="38"/>
  <c r="F246" i="38"/>
  <c r="L245" i="38"/>
  <c r="I245" i="38"/>
  <c r="F245" i="38"/>
  <c r="L244" i="38"/>
  <c r="I244" i="38"/>
  <c r="F244" i="38"/>
  <c r="L243" i="38"/>
  <c r="I243" i="38"/>
  <c r="F243" i="38"/>
  <c r="L242" i="38"/>
  <c r="I242" i="38"/>
  <c r="F242" i="38"/>
  <c r="L241" i="38"/>
  <c r="I241" i="38"/>
  <c r="F241" i="38"/>
  <c r="L240" i="38"/>
  <c r="I240" i="38"/>
  <c r="F240" i="38"/>
  <c r="L239" i="38"/>
  <c r="I239" i="38"/>
  <c r="F239" i="38"/>
  <c r="L238" i="38"/>
  <c r="F238" i="38"/>
  <c r="L237" i="38"/>
  <c r="F237" i="38"/>
  <c r="L236" i="38"/>
  <c r="F236" i="38"/>
  <c r="L235" i="38"/>
  <c r="F235" i="38"/>
  <c r="L234" i="38"/>
  <c r="I234" i="38"/>
  <c r="F234" i="38"/>
  <c r="L233" i="38"/>
  <c r="I233" i="38"/>
  <c r="F233" i="38"/>
  <c r="L232" i="38"/>
  <c r="I232" i="38"/>
  <c r="F232" i="38"/>
  <c r="L231" i="38"/>
  <c r="I231" i="38"/>
  <c r="F231" i="38"/>
  <c r="L230" i="38"/>
  <c r="I230" i="38"/>
  <c r="F230" i="38"/>
  <c r="L229" i="38"/>
  <c r="I229" i="38"/>
  <c r="F229" i="38"/>
  <c r="L228" i="38"/>
  <c r="I228" i="38"/>
  <c r="F228" i="38"/>
  <c r="L227" i="38"/>
  <c r="I227" i="38"/>
  <c r="F227" i="38"/>
  <c r="L226" i="38"/>
  <c r="I226" i="38"/>
  <c r="F226" i="38"/>
  <c r="L225" i="38"/>
  <c r="I225" i="38"/>
  <c r="F225" i="38"/>
  <c r="L224" i="38"/>
  <c r="I224" i="38"/>
  <c r="F224" i="38"/>
  <c r="L223" i="38"/>
  <c r="I223" i="38"/>
  <c r="F223" i="38"/>
  <c r="L222" i="38"/>
  <c r="I222" i="38"/>
  <c r="F222" i="38"/>
  <c r="L221" i="38"/>
  <c r="I221" i="38"/>
  <c r="F221" i="38"/>
  <c r="L220" i="38"/>
  <c r="I220" i="38"/>
  <c r="F220" i="38"/>
  <c r="L219" i="38"/>
  <c r="I219" i="38"/>
  <c r="F219" i="38"/>
  <c r="L218" i="38"/>
  <c r="I218" i="38"/>
  <c r="F218" i="38"/>
  <c r="L217" i="38"/>
  <c r="I217" i="38"/>
  <c r="F217" i="38"/>
  <c r="L216" i="38"/>
  <c r="I216" i="38"/>
  <c r="F216" i="38"/>
  <c r="L215" i="38"/>
  <c r="I215" i="38"/>
  <c r="F215" i="38"/>
  <c r="L214" i="38"/>
  <c r="I214" i="38"/>
  <c r="F214" i="38"/>
  <c r="L213" i="38"/>
  <c r="I213" i="38"/>
  <c r="F213" i="38"/>
  <c r="L212" i="38"/>
  <c r="I212" i="38"/>
  <c r="F212" i="38"/>
  <c r="L211" i="38"/>
  <c r="I211" i="38"/>
  <c r="F211" i="38"/>
  <c r="L210" i="38"/>
  <c r="I210" i="38"/>
  <c r="F210" i="38"/>
  <c r="L209" i="38"/>
  <c r="I209" i="38"/>
  <c r="F209" i="38"/>
  <c r="L208" i="38"/>
  <c r="I208" i="38"/>
  <c r="F208" i="38"/>
  <c r="L207" i="38"/>
  <c r="I207" i="38"/>
  <c r="F207" i="38"/>
  <c r="L206" i="38"/>
  <c r="I206" i="38"/>
  <c r="F206" i="38"/>
  <c r="L205" i="38"/>
  <c r="I205" i="38"/>
  <c r="F205" i="38"/>
  <c r="L204" i="38"/>
  <c r="I204" i="38"/>
  <c r="F204" i="38"/>
  <c r="L203" i="38"/>
  <c r="I203" i="38"/>
  <c r="F203" i="38"/>
  <c r="L202" i="38"/>
  <c r="I202" i="38"/>
  <c r="F202" i="38"/>
  <c r="L201" i="38"/>
  <c r="I201" i="38"/>
  <c r="F201" i="38"/>
  <c r="L200" i="38"/>
  <c r="I200" i="38"/>
  <c r="F200" i="38"/>
  <c r="L199" i="38"/>
  <c r="I199" i="38"/>
  <c r="F199" i="38"/>
  <c r="L198" i="38"/>
  <c r="I198" i="38"/>
  <c r="F198" i="38"/>
  <c r="L197" i="38"/>
  <c r="I197" i="38"/>
  <c r="F197" i="38"/>
  <c r="L196" i="38"/>
  <c r="I196" i="38"/>
  <c r="F196" i="38"/>
  <c r="L195" i="38"/>
  <c r="I195" i="38"/>
  <c r="F195" i="38"/>
  <c r="L194" i="38"/>
  <c r="I194" i="38"/>
  <c r="F194" i="38"/>
  <c r="L193" i="38"/>
  <c r="I193" i="38"/>
  <c r="F193" i="38"/>
  <c r="L192" i="38"/>
  <c r="I192" i="38"/>
  <c r="F192" i="38"/>
  <c r="L191" i="38"/>
  <c r="I191" i="38"/>
  <c r="F191" i="38"/>
  <c r="L190" i="38"/>
  <c r="I190" i="38"/>
  <c r="F190" i="38"/>
  <c r="L189" i="38"/>
  <c r="I189" i="38"/>
  <c r="F189" i="38"/>
  <c r="L188" i="38"/>
  <c r="I188" i="38"/>
  <c r="F188" i="38"/>
  <c r="L187" i="38"/>
  <c r="I187" i="38"/>
  <c r="F187" i="38"/>
  <c r="L186" i="38"/>
  <c r="I186" i="38"/>
  <c r="F186" i="38"/>
  <c r="L185" i="38"/>
  <c r="I185" i="38"/>
  <c r="F185" i="38"/>
  <c r="L184" i="38"/>
  <c r="I184" i="38"/>
  <c r="F184" i="38"/>
  <c r="L183" i="38"/>
  <c r="I183" i="38"/>
  <c r="F183" i="38"/>
  <c r="L182" i="38"/>
  <c r="I182" i="38"/>
  <c r="F182" i="38"/>
  <c r="L181" i="38"/>
  <c r="I181" i="38"/>
  <c r="F181" i="38"/>
  <c r="L180" i="38"/>
  <c r="I180" i="38"/>
  <c r="F180" i="38"/>
  <c r="L179" i="38"/>
  <c r="I179" i="38"/>
  <c r="F179" i="38"/>
  <c r="L178" i="38"/>
  <c r="I178" i="38"/>
  <c r="F178" i="38"/>
  <c r="L177" i="38"/>
  <c r="I177" i="38"/>
  <c r="F177" i="38"/>
  <c r="L176" i="38"/>
  <c r="I176" i="38"/>
  <c r="F176" i="38"/>
  <c r="L175" i="38"/>
  <c r="I175" i="38"/>
  <c r="F175" i="38"/>
  <c r="L174" i="38"/>
  <c r="I174" i="38"/>
  <c r="F174" i="38"/>
  <c r="L173" i="38"/>
  <c r="I173" i="38"/>
  <c r="F173" i="38"/>
  <c r="L172" i="38"/>
  <c r="I172" i="38"/>
  <c r="F172" i="38"/>
  <c r="L171" i="38"/>
  <c r="I171" i="38"/>
  <c r="F171" i="38"/>
  <c r="L170" i="38"/>
  <c r="I170" i="38"/>
  <c r="F170" i="38"/>
  <c r="L169" i="38"/>
  <c r="I169" i="38"/>
  <c r="F169" i="38"/>
  <c r="L168" i="38"/>
  <c r="I168" i="38"/>
  <c r="F168" i="38"/>
  <c r="L167" i="38"/>
  <c r="I167" i="38"/>
  <c r="F167" i="38"/>
  <c r="L166" i="38"/>
  <c r="I166" i="38"/>
  <c r="F166" i="38"/>
  <c r="L165" i="38"/>
  <c r="I165" i="38"/>
  <c r="F165" i="38"/>
  <c r="L164" i="38"/>
  <c r="I164" i="38"/>
  <c r="F164" i="38"/>
  <c r="L163" i="38"/>
  <c r="I163" i="38"/>
  <c r="F163" i="38"/>
  <c r="L162" i="38"/>
  <c r="I162" i="38"/>
  <c r="F162" i="38"/>
  <c r="L161" i="38"/>
  <c r="I161" i="38"/>
  <c r="F161" i="38"/>
  <c r="L160" i="38"/>
  <c r="I160" i="38"/>
  <c r="F160" i="38"/>
  <c r="L159" i="38"/>
  <c r="F159" i="38"/>
  <c r="L158" i="38"/>
  <c r="I158" i="38"/>
  <c r="F158" i="38"/>
  <c r="L157" i="38"/>
  <c r="I157" i="38"/>
  <c r="F157" i="38"/>
  <c r="L156" i="38"/>
  <c r="I156" i="38"/>
  <c r="F156" i="38"/>
  <c r="L155" i="38"/>
  <c r="I155" i="38"/>
  <c r="F155" i="38"/>
  <c r="L154" i="38"/>
  <c r="I154" i="38"/>
  <c r="F154" i="38"/>
  <c r="L153" i="38"/>
  <c r="I153" i="38"/>
  <c r="F153" i="38"/>
  <c r="L152" i="38"/>
  <c r="I152" i="38"/>
  <c r="F152" i="38"/>
  <c r="L151" i="38"/>
  <c r="I151" i="38"/>
  <c r="F151" i="38"/>
  <c r="L150" i="38"/>
  <c r="I150" i="38"/>
  <c r="F150" i="38"/>
  <c r="L149" i="38"/>
  <c r="I149" i="38"/>
  <c r="F149" i="38"/>
  <c r="L148" i="38"/>
  <c r="I148" i="38"/>
  <c r="F148" i="38"/>
  <c r="L147" i="38"/>
  <c r="I147" i="38"/>
  <c r="F147" i="38"/>
  <c r="L146" i="38"/>
  <c r="I146" i="38"/>
  <c r="F146" i="38"/>
  <c r="L145" i="38"/>
  <c r="I145" i="38"/>
  <c r="F145" i="38"/>
  <c r="L144" i="38"/>
  <c r="I144" i="38"/>
  <c r="F144" i="38"/>
  <c r="L143" i="38"/>
  <c r="I143" i="38"/>
  <c r="F143" i="38"/>
  <c r="L142" i="38"/>
  <c r="I142" i="38"/>
  <c r="F142" i="38"/>
  <c r="L141" i="38"/>
  <c r="I141" i="38"/>
  <c r="F141" i="38"/>
  <c r="L140" i="38"/>
  <c r="I140" i="38"/>
  <c r="F140" i="38"/>
  <c r="L139" i="38"/>
  <c r="I139" i="38"/>
  <c r="F139" i="38"/>
  <c r="L138" i="38"/>
  <c r="I138" i="38"/>
  <c r="F138" i="38"/>
  <c r="L137" i="38"/>
  <c r="I137" i="38"/>
  <c r="F137" i="38"/>
  <c r="L136" i="38"/>
  <c r="I136" i="38"/>
  <c r="F136" i="38"/>
  <c r="L135" i="38"/>
  <c r="I135" i="38"/>
  <c r="F135" i="38"/>
  <c r="L134" i="38"/>
  <c r="I134" i="38"/>
  <c r="F134" i="38"/>
  <c r="L133" i="38"/>
  <c r="I133" i="38"/>
  <c r="F133" i="38"/>
  <c r="L132" i="38"/>
  <c r="I132" i="38"/>
  <c r="F132" i="38"/>
  <c r="L131" i="38"/>
  <c r="I131" i="38"/>
  <c r="F131" i="38"/>
  <c r="L130" i="38"/>
  <c r="I130" i="38"/>
  <c r="F130" i="38"/>
  <c r="L129" i="38"/>
  <c r="I129" i="38"/>
  <c r="F129" i="38"/>
  <c r="L128" i="38"/>
  <c r="I128" i="38"/>
  <c r="F128" i="38"/>
  <c r="L127" i="38"/>
  <c r="I127" i="38"/>
  <c r="F127" i="38"/>
  <c r="L126" i="38"/>
  <c r="I126" i="38"/>
  <c r="F126" i="38"/>
  <c r="L125" i="38"/>
  <c r="I125" i="38"/>
  <c r="F125" i="38"/>
  <c r="L124" i="38"/>
  <c r="I124" i="38"/>
  <c r="F124" i="38"/>
  <c r="L123" i="38"/>
  <c r="I123" i="38"/>
  <c r="F123" i="38"/>
  <c r="L122" i="38"/>
  <c r="I122" i="38"/>
  <c r="F122" i="38"/>
  <c r="L121" i="38"/>
  <c r="I121" i="38"/>
  <c r="F121" i="38"/>
  <c r="L120" i="38"/>
  <c r="I120" i="38"/>
  <c r="F120" i="38"/>
  <c r="L119" i="38"/>
  <c r="I119" i="38"/>
  <c r="F119" i="38"/>
  <c r="L118" i="38"/>
  <c r="I118" i="38"/>
  <c r="F118" i="38"/>
  <c r="L117" i="38"/>
  <c r="I117" i="38"/>
  <c r="F117" i="38"/>
  <c r="L116" i="38"/>
  <c r="I116" i="38"/>
  <c r="F116" i="38"/>
  <c r="L115" i="38"/>
  <c r="I115" i="38"/>
  <c r="F115" i="38"/>
  <c r="L114" i="38"/>
  <c r="I114" i="38"/>
  <c r="F114" i="38"/>
  <c r="L113" i="38"/>
  <c r="I113" i="38"/>
  <c r="F113" i="38"/>
  <c r="L112" i="38"/>
  <c r="I112" i="38"/>
  <c r="F112" i="38"/>
  <c r="L111" i="38"/>
  <c r="I111" i="38"/>
  <c r="F111" i="38"/>
  <c r="L110" i="38"/>
  <c r="I110" i="38"/>
  <c r="F110" i="38"/>
  <c r="L109" i="38"/>
  <c r="I109" i="38"/>
  <c r="F109" i="38"/>
  <c r="L108" i="38"/>
  <c r="I108" i="38"/>
  <c r="F108" i="38"/>
  <c r="L107" i="38"/>
  <c r="I107" i="38"/>
  <c r="F107" i="38"/>
  <c r="L106" i="38"/>
  <c r="I106" i="38"/>
  <c r="F106" i="38"/>
  <c r="L105" i="38"/>
  <c r="I105" i="38"/>
  <c r="F105" i="38"/>
  <c r="L104" i="38"/>
  <c r="I104" i="38"/>
  <c r="F104" i="38"/>
  <c r="L103" i="38"/>
  <c r="I103" i="38"/>
  <c r="F103" i="38"/>
  <c r="L102" i="38"/>
  <c r="I102" i="38"/>
  <c r="F102" i="38"/>
  <c r="L101" i="38"/>
  <c r="I101" i="38"/>
  <c r="F101" i="38"/>
  <c r="L100" i="38"/>
  <c r="I100" i="38"/>
  <c r="F100" i="38"/>
  <c r="L99" i="38"/>
  <c r="I99" i="38"/>
  <c r="F99" i="38"/>
  <c r="L98" i="38"/>
  <c r="I98" i="38"/>
  <c r="F98" i="38"/>
  <c r="L97" i="38"/>
  <c r="I97" i="38"/>
  <c r="F97" i="38"/>
  <c r="L96" i="38"/>
  <c r="I96" i="38"/>
  <c r="F96" i="38"/>
  <c r="L95" i="38"/>
  <c r="I95" i="38"/>
  <c r="F95" i="38"/>
  <c r="L94" i="38"/>
  <c r="I94" i="38"/>
  <c r="F94" i="38"/>
  <c r="L93" i="38"/>
  <c r="I93" i="38"/>
  <c r="F93" i="38"/>
  <c r="L92" i="38"/>
  <c r="I92" i="38"/>
  <c r="F92" i="38"/>
  <c r="L91" i="38"/>
  <c r="I91" i="38"/>
  <c r="F91" i="38"/>
  <c r="L90" i="38"/>
  <c r="I90" i="38"/>
  <c r="F90" i="38"/>
  <c r="L89" i="38"/>
  <c r="I89" i="38"/>
  <c r="F89" i="38"/>
  <c r="L88" i="38"/>
  <c r="I88" i="38"/>
  <c r="F88" i="38"/>
  <c r="L87" i="38"/>
  <c r="I87" i="38"/>
  <c r="F87" i="38"/>
  <c r="L86" i="38"/>
  <c r="I86" i="38"/>
  <c r="F86" i="38"/>
  <c r="L85" i="38"/>
  <c r="I85" i="38"/>
  <c r="F85" i="38"/>
  <c r="L84" i="38"/>
  <c r="I84" i="38"/>
  <c r="F84" i="38"/>
  <c r="L83" i="38"/>
  <c r="I83" i="38"/>
  <c r="F83" i="38"/>
  <c r="L82" i="38"/>
  <c r="I82" i="38"/>
  <c r="F82" i="38"/>
  <c r="L81" i="38"/>
  <c r="I81" i="38"/>
  <c r="F81" i="38"/>
  <c r="L80" i="38"/>
  <c r="F80" i="38"/>
  <c r="L79" i="38"/>
  <c r="F79" i="38"/>
  <c r="L78" i="38"/>
  <c r="F78" i="38"/>
  <c r="L77" i="38"/>
  <c r="F77" i="38"/>
  <c r="L76" i="38"/>
  <c r="F76" i="38"/>
  <c r="L75" i="38"/>
  <c r="F75" i="38"/>
  <c r="L74" i="38"/>
  <c r="F74" i="38"/>
  <c r="L73" i="38"/>
  <c r="F73" i="38"/>
  <c r="L72" i="38"/>
  <c r="F72" i="38"/>
  <c r="L71" i="38"/>
  <c r="F71" i="38"/>
  <c r="L70" i="38"/>
  <c r="F70" i="38"/>
  <c r="L69" i="38"/>
  <c r="F69" i="38"/>
  <c r="L68" i="38"/>
  <c r="F68" i="38"/>
  <c r="L67" i="38"/>
  <c r="F67" i="38"/>
  <c r="L66" i="38"/>
  <c r="F66" i="38"/>
  <c r="L65" i="38"/>
  <c r="F65" i="38"/>
  <c r="L64" i="38"/>
  <c r="F64" i="38"/>
  <c r="L63" i="38"/>
  <c r="F63" i="38"/>
  <c r="L62" i="38"/>
  <c r="F62" i="38"/>
  <c r="L61" i="38"/>
  <c r="F61" i="38"/>
  <c r="L60" i="38"/>
  <c r="F60" i="38"/>
  <c r="L59" i="38"/>
  <c r="F59" i="38"/>
  <c r="L58" i="38"/>
  <c r="F58" i="38"/>
  <c r="L57" i="38"/>
  <c r="F57" i="38"/>
  <c r="L56" i="38"/>
  <c r="F56" i="38"/>
  <c r="L55" i="38"/>
  <c r="F55" i="38"/>
  <c r="L54" i="38"/>
  <c r="F54" i="38"/>
  <c r="L53" i="38"/>
  <c r="F53" i="38"/>
  <c r="L52" i="38"/>
  <c r="F52" i="38"/>
  <c r="L51" i="38"/>
  <c r="F51" i="38"/>
  <c r="L50" i="38"/>
  <c r="F50" i="38"/>
  <c r="L49" i="38"/>
  <c r="F49" i="38"/>
  <c r="L48" i="38"/>
  <c r="F48" i="38"/>
  <c r="L47" i="38"/>
  <c r="F47" i="38"/>
  <c r="L46" i="38"/>
  <c r="F46" i="38"/>
  <c r="L45" i="38"/>
  <c r="F45" i="38"/>
  <c r="L44" i="38"/>
  <c r="F44" i="38"/>
  <c r="L43" i="38"/>
  <c r="F43" i="38"/>
  <c r="L42" i="38"/>
  <c r="F42" i="38"/>
  <c r="L41" i="38"/>
  <c r="F41" i="38"/>
  <c r="L40" i="38"/>
  <c r="F40" i="38"/>
  <c r="L39" i="38"/>
  <c r="F39" i="38"/>
  <c r="L38" i="38"/>
  <c r="F38" i="38"/>
  <c r="L37" i="38"/>
  <c r="F37" i="38"/>
  <c r="L36" i="38"/>
  <c r="F36" i="38"/>
  <c r="L35" i="38"/>
  <c r="F35" i="38"/>
  <c r="L34" i="38"/>
  <c r="F34" i="38"/>
  <c r="L33" i="38"/>
  <c r="F33" i="38"/>
  <c r="L32" i="38"/>
  <c r="F32" i="38"/>
  <c r="L31" i="38"/>
  <c r="F31" i="38"/>
  <c r="L30" i="38"/>
  <c r="F30" i="38"/>
  <c r="L29" i="38"/>
  <c r="F29" i="38"/>
  <c r="L28" i="38"/>
  <c r="F28" i="38"/>
  <c r="L27" i="38"/>
  <c r="F27" i="38"/>
  <c r="L26" i="38"/>
  <c r="F26" i="38"/>
  <c r="L25" i="38"/>
  <c r="F25" i="38"/>
  <c r="L24" i="38"/>
  <c r="F24" i="38"/>
  <c r="L23" i="38"/>
  <c r="F23" i="38"/>
  <c r="L22" i="38"/>
  <c r="F22" i="38"/>
  <c r="L21" i="38"/>
  <c r="F21" i="38"/>
  <c r="L20" i="38"/>
  <c r="F20" i="38"/>
  <c r="L19" i="38"/>
  <c r="F19" i="38"/>
  <c r="L18" i="38"/>
  <c r="F18" i="38"/>
  <c r="L17" i="38"/>
  <c r="F17" i="38"/>
  <c r="L16" i="38"/>
  <c r="F16" i="38"/>
  <c r="L15" i="38"/>
  <c r="F15" i="38"/>
  <c r="L14" i="38"/>
  <c r="F14" i="38"/>
  <c r="L13" i="38"/>
  <c r="F13" i="38"/>
  <c r="L12" i="38"/>
  <c r="F12" i="38"/>
  <c r="L11" i="38"/>
  <c r="F11" i="38"/>
  <c r="L10" i="38"/>
  <c r="F10" i="38"/>
  <c r="L9" i="38"/>
  <c r="F9" i="38"/>
  <c r="L8" i="38"/>
  <c r="F8" i="38"/>
  <c r="L7" i="38"/>
  <c r="F7" i="38"/>
  <c r="L6" i="38"/>
  <c r="F6" i="38"/>
  <c r="L5" i="38"/>
  <c r="F5" i="38"/>
  <c r="L4" i="38"/>
  <c r="F4" i="38"/>
  <c r="L3" i="38"/>
  <c r="F3" i="38"/>
  <c r="L2" i="38"/>
  <c r="F2" i="38"/>
  <c r="C5" i="33"/>
  <c r="D5" i="33"/>
  <c r="E5" i="33"/>
  <c r="F5" i="33"/>
  <c r="G5" i="33"/>
  <c r="B5" i="33"/>
  <c r="C5" i="27"/>
  <c r="D5" i="27"/>
  <c r="E5" i="27"/>
  <c r="F5" i="27"/>
  <c r="G5" i="27"/>
  <c r="B5" i="27"/>
  <c r="E11" i="39" l="1"/>
  <c r="C12" i="33"/>
  <c r="D12" i="33"/>
  <c r="E12" i="33"/>
  <c r="F12" i="33"/>
  <c r="G12" i="33"/>
  <c r="B12" i="33"/>
  <c r="C10" i="33"/>
  <c r="D10" i="33"/>
  <c r="E10" i="33"/>
  <c r="F10" i="33"/>
  <c r="G10" i="33"/>
  <c r="B10" i="33"/>
  <c r="C8" i="33"/>
  <c r="D8" i="33"/>
  <c r="E8" i="33"/>
  <c r="F8" i="33"/>
  <c r="G8" i="33"/>
  <c r="B8" i="33"/>
  <c r="C7" i="33"/>
  <c r="D7" i="33"/>
  <c r="E7" i="33"/>
  <c r="F7" i="33"/>
  <c r="G7" i="33"/>
  <c r="B7" i="33"/>
  <c r="C6" i="33"/>
  <c r="D6" i="33"/>
  <c r="E6" i="33"/>
  <c r="F6" i="33"/>
  <c r="G6" i="33"/>
  <c r="B6" i="33"/>
  <c r="L475" i="26" l="1"/>
  <c r="F475" i="26"/>
  <c r="L474" i="26"/>
  <c r="F474" i="26"/>
  <c r="L473" i="26"/>
  <c r="I473" i="26"/>
  <c r="F473" i="26"/>
  <c r="L472" i="26"/>
  <c r="I472" i="26"/>
  <c r="F472" i="26"/>
  <c r="L471" i="26"/>
  <c r="I471" i="26"/>
  <c r="F471" i="26"/>
  <c r="L470" i="26"/>
  <c r="I470" i="26"/>
  <c r="F470" i="26"/>
  <c r="L469" i="26"/>
  <c r="I469" i="26"/>
  <c r="F469" i="26"/>
  <c r="L468" i="26"/>
  <c r="I468" i="26"/>
  <c r="F468" i="26"/>
  <c r="L467" i="26"/>
  <c r="I467" i="26"/>
  <c r="F467" i="26"/>
  <c r="L466" i="26"/>
  <c r="I466" i="26"/>
  <c r="F466" i="26"/>
  <c r="L465" i="26"/>
  <c r="I465" i="26"/>
  <c r="F465" i="26"/>
  <c r="L464" i="26"/>
  <c r="I464" i="26"/>
  <c r="F464" i="26"/>
  <c r="L463" i="26"/>
  <c r="I463" i="26"/>
  <c r="F463" i="26"/>
  <c r="L462" i="26"/>
  <c r="I462" i="26"/>
  <c r="F462" i="26"/>
  <c r="L461" i="26"/>
  <c r="I461" i="26"/>
  <c r="F461" i="26"/>
  <c r="L460" i="26"/>
  <c r="I460" i="26"/>
  <c r="F460" i="26"/>
  <c r="L459" i="26"/>
  <c r="I459" i="26"/>
  <c r="F459" i="26"/>
  <c r="L458" i="26"/>
  <c r="I458" i="26"/>
  <c r="F458" i="26"/>
  <c r="L457" i="26"/>
  <c r="I457" i="26"/>
  <c r="F457" i="26"/>
  <c r="L456" i="26"/>
  <c r="I456" i="26"/>
  <c r="F456" i="26"/>
  <c r="L455" i="26"/>
  <c r="I455" i="26"/>
  <c r="F455" i="26"/>
  <c r="L454" i="26"/>
  <c r="I454" i="26"/>
  <c r="F454" i="26"/>
  <c r="L453" i="26"/>
  <c r="F453" i="26"/>
  <c r="L452" i="26"/>
  <c r="I452" i="26"/>
  <c r="F452" i="26"/>
  <c r="L451" i="26"/>
  <c r="I451" i="26"/>
  <c r="F451" i="26"/>
  <c r="L450" i="26"/>
  <c r="I450" i="26"/>
  <c r="F450" i="26"/>
  <c r="L449" i="26"/>
  <c r="I449" i="26"/>
  <c r="F449" i="26"/>
  <c r="L448" i="26"/>
  <c r="I448" i="26"/>
  <c r="F448" i="26"/>
  <c r="L447" i="26"/>
  <c r="I447" i="26"/>
  <c r="F447" i="26"/>
  <c r="L446" i="26"/>
  <c r="I446" i="26"/>
  <c r="F446" i="26"/>
  <c r="L445" i="26"/>
  <c r="I445" i="26"/>
  <c r="F445" i="26"/>
  <c r="L444" i="26"/>
  <c r="I444" i="26"/>
  <c r="F444" i="26"/>
  <c r="L443" i="26"/>
  <c r="I443" i="26"/>
  <c r="F443" i="26"/>
  <c r="L442" i="26"/>
  <c r="I442" i="26"/>
  <c r="F442" i="26"/>
  <c r="L441" i="26"/>
  <c r="I441" i="26"/>
  <c r="F441" i="26"/>
  <c r="L440" i="26"/>
  <c r="I440" i="26"/>
  <c r="F440" i="26"/>
  <c r="L439" i="26"/>
  <c r="I439" i="26"/>
  <c r="F439" i="26"/>
  <c r="L438" i="26"/>
  <c r="I438" i="26"/>
  <c r="F438" i="26"/>
  <c r="L437" i="26"/>
  <c r="I437" i="26"/>
  <c r="F437" i="26"/>
  <c r="L436" i="26"/>
  <c r="I436" i="26"/>
  <c r="F436" i="26"/>
  <c r="L435" i="26"/>
  <c r="I435" i="26"/>
  <c r="F435" i="26"/>
  <c r="L434" i="26"/>
  <c r="I434" i="26"/>
  <c r="F434" i="26"/>
  <c r="L433" i="26"/>
  <c r="I433" i="26"/>
  <c r="F433" i="26"/>
  <c r="L432" i="26"/>
  <c r="I432" i="26"/>
  <c r="F432" i="26"/>
  <c r="L431" i="26"/>
  <c r="I431" i="26"/>
  <c r="F431" i="26"/>
  <c r="L430" i="26"/>
  <c r="I430" i="26"/>
  <c r="F430" i="26"/>
  <c r="L429" i="26"/>
  <c r="I429" i="26"/>
  <c r="F429" i="26"/>
  <c r="L428" i="26"/>
  <c r="I428" i="26"/>
  <c r="F428" i="26"/>
  <c r="L427" i="26"/>
  <c r="I427" i="26"/>
  <c r="F427" i="26"/>
  <c r="L426" i="26"/>
  <c r="I426" i="26"/>
  <c r="F426" i="26"/>
  <c r="L425" i="26"/>
  <c r="I425" i="26"/>
  <c r="F425" i="26"/>
  <c r="L424" i="26"/>
  <c r="I424" i="26"/>
  <c r="F424" i="26"/>
  <c r="L423" i="26"/>
  <c r="I423" i="26"/>
  <c r="F423" i="26"/>
  <c r="L422" i="26"/>
  <c r="I422" i="26"/>
  <c r="F422" i="26"/>
  <c r="L421" i="26"/>
  <c r="I421" i="26"/>
  <c r="F421" i="26"/>
  <c r="L420" i="26"/>
  <c r="I420" i="26"/>
  <c r="F420" i="26"/>
  <c r="L419" i="26"/>
  <c r="I419" i="26"/>
  <c r="F419" i="26"/>
  <c r="L418" i="26"/>
  <c r="I418" i="26"/>
  <c r="F418" i="26"/>
  <c r="L417" i="26"/>
  <c r="I417" i="26"/>
  <c r="F417" i="26"/>
  <c r="L416" i="26"/>
  <c r="I416" i="26"/>
  <c r="F416" i="26"/>
  <c r="L415" i="26"/>
  <c r="I415" i="26"/>
  <c r="F415" i="26"/>
  <c r="L414" i="26"/>
  <c r="I414" i="26"/>
  <c r="F414" i="26"/>
  <c r="L413" i="26"/>
  <c r="I413" i="26"/>
  <c r="F413" i="26"/>
  <c r="L412" i="26"/>
  <c r="I412" i="26"/>
  <c r="F412" i="26"/>
  <c r="L411" i="26"/>
  <c r="I411" i="26"/>
  <c r="F411" i="26"/>
  <c r="L410" i="26"/>
  <c r="I410" i="26"/>
  <c r="F410" i="26"/>
  <c r="L409" i="26"/>
  <c r="I409" i="26"/>
  <c r="F409" i="26"/>
  <c r="L408" i="26"/>
  <c r="I408" i="26"/>
  <c r="F408" i="26"/>
  <c r="L407" i="26"/>
  <c r="I407" i="26"/>
  <c r="F407" i="26"/>
  <c r="L406" i="26"/>
  <c r="I406" i="26"/>
  <c r="F406" i="26"/>
  <c r="L405" i="26"/>
  <c r="I405" i="26"/>
  <c r="F405" i="26"/>
  <c r="L404" i="26"/>
  <c r="I404" i="26"/>
  <c r="F404" i="26"/>
  <c r="L403" i="26"/>
  <c r="I403" i="26"/>
  <c r="F403" i="26"/>
  <c r="L402" i="26"/>
  <c r="I402" i="26"/>
  <c r="F402" i="26"/>
  <c r="L401" i="26"/>
  <c r="I401" i="26"/>
  <c r="F401" i="26"/>
  <c r="L400" i="26"/>
  <c r="I400" i="26"/>
  <c r="F400" i="26"/>
  <c r="L399" i="26"/>
  <c r="I399" i="26"/>
  <c r="F399" i="26"/>
  <c r="L398" i="26"/>
  <c r="I398" i="26"/>
  <c r="F398" i="26"/>
  <c r="L397" i="26"/>
  <c r="I397" i="26"/>
  <c r="F397" i="26"/>
  <c r="L396" i="26"/>
  <c r="I396" i="26"/>
  <c r="F396" i="26"/>
  <c r="L395" i="26"/>
  <c r="I395" i="26"/>
  <c r="F395" i="26"/>
  <c r="L394" i="26"/>
  <c r="I394" i="26"/>
  <c r="F394" i="26"/>
  <c r="L393" i="26"/>
  <c r="I393" i="26"/>
  <c r="F393" i="26"/>
  <c r="L392" i="26"/>
  <c r="I392" i="26"/>
  <c r="F392" i="26"/>
  <c r="L391" i="26"/>
  <c r="I391" i="26"/>
  <c r="F391" i="26"/>
  <c r="L390" i="26"/>
  <c r="I390" i="26"/>
  <c r="F390" i="26"/>
  <c r="L389" i="26"/>
  <c r="I389" i="26"/>
  <c r="F389" i="26"/>
  <c r="L388" i="26"/>
  <c r="I388" i="26"/>
  <c r="F388" i="26"/>
  <c r="L387" i="26"/>
  <c r="I387" i="26"/>
  <c r="F387" i="26"/>
  <c r="L386" i="26"/>
  <c r="I386" i="26"/>
  <c r="F386" i="26"/>
  <c r="L385" i="26"/>
  <c r="I385" i="26"/>
  <c r="F385" i="26"/>
  <c r="L384" i="26"/>
  <c r="I384" i="26"/>
  <c r="F384" i="26"/>
  <c r="L383" i="26"/>
  <c r="I383" i="26"/>
  <c r="F383" i="26"/>
  <c r="L382" i="26"/>
  <c r="I382" i="26"/>
  <c r="F382" i="26"/>
  <c r="L381" i="26"/>
  <c r="I381" i="26"/>
  <c r="F381" i="26"/>
  <c r="L380" i="26"/>
  <c r="I380" i="26"/>
  <c r="F380" i="26"/>
  <c r="L379" i="26"/>
  <c r="I379" i="26"/>
  <c r="F379" i="26"/>
  <c r="L378" i="26"/>
  <c r="I378" i="26"/>
  <c r="F378" i="26"/>
  <c r="L377" i="26"/>
  <c r="I377" i="26"/>
  <c r="F377" i="26"/>
  <c r="L376" i="26"/>
  <c r="I376" i="26"/>
  <c r="F376" i="26"/>
  <c r="L375" i="26"/>
  <c r="I375" i="26"/>
  <c r="F375" i="26"/>
  <c r="L374" i="26"/>
  <c r="I374" i="26"/>
  <c r="F374" i="26"/>
  <c r="L373" i="26"/>
  <c r="I373" i="26"/>
  <c r="F373" i="26"/>
  <c r="L372" i="26"/>
  <c r="I372" i="26"/>
  <c r="F372" i="26"/>
  <c r="L371" i="26"/>
  <c r="I371" i="26"/>
  <c r="F371" i="26"/>
  <c r="L370" i="26"/>
  <c r="I370" i="26"/>
  <c r="F370" i="26"/>
  <c r="L369" i="26"/>
  <c r="I369" i="26"/>
  <c r="F369" i="26"/>
  <c r="L368" i="26"/>
  <c r="I368" i="26"/>
  <c r="F368" i="26"/>
  <c r="L367" i="26"/>
  <c r="I367" i="26"/>
  <c r="F367" i="26"/>
  <c r="L366" i="26"/>
  <c r="I366" i="26"/>
  <c r="F366" i="26"/>
  <c r="L365" i="26"/>
  <c r="I365" i="26"/>
  <c r="F365" i="26"/>
  <c r="L364" i="26"/>
  <c r="I364" i="26"/>
  <c r="F364" i="26"/>
  <c r="L363" i="26"/>
  <c r="I363" i="26"/>
  <c r="F363" i="26"/>
  <c r="L362" i="26"/>
  <c r="I362" i="26"/>
  <c r="F362" i="26"/>
  <c r="L361" i="26"/>
  <c r="I361" i="26"/>
  <c r="F361" i="26"/>
  <c r="L360" i="26"/>
  <c r="I360" i="26"/>
  <c r="F360" i="26"/>
  <c r="L359" i="26"/>
  <c r="I359" i="26"/>
  <c r="F359" i="26"/>
  <c r="L358" i="26"/>
  <c r="I358" i="26"/>
  <c r="F358" i="26"/>
  <c r="L357" i="26"/>
  <c r="I357" i="26"/>
  <c r="F357" i="26"/>
  <c r="L356" i="26"/>
  <c r="I356" i="26"/>
  <c r="F356" i="26"/>
  <c r="L355" i="26"/>
  <c r="I355" i="26"/>
  <c r="F355" i="26"/>
  <c r="L354" i="26"/>
  <c r="I354" i="26"/>
  <c r="F354" i="26"/>
  <c r="L353" i="26"/>
  <c r="I353" i="26"/>
  <c r="F353" i="26"/>
  <c r="L352" i="26"/>
  <c r="I352" i="26"/>
  <c r="F352" i="26"/>
  <c r="L351" i="26"/>
  <c r="I351" i="26"/>
  <c r="F351" i="26"/>
  <c r="L350" i="26"/>
  <c r="I350" i="26"/>
  <c r="F350" i="26"/>
  <c r="L349" i="26"/>
  <c r="I349" i="26"/>
  <c r="F349" i="26"/>
  <c r="L348" i="26"/>
  <c r="I348" i="26"/>
  <c r="F348" i="26"/>
  <c r="L347" i="26"/>
  <c r="I347" i="26"/>
  <c r="F347" i="26"/>
  <c r="L346" i="26"/>
  <c r="I346" i="26"/>
  <c r="F346" i="26"/>
  <c r="L345" i="26"/>
  <c r="I345" i="26"/>
  <c r="F345" i="26"/>
  <c r="L344" i="26"/>
  <c r="I344" i="26"/>
  <c r="F344" i="26"/>
  <c r="L343" i="26"/>
  <c r="I343" i="26"/>
  <c r="F343" i="26"/>
  <c r="L342" i="26"/>
  <c r="I342" i="26"/>
  <c r="F342" i="26"/>
  <c r="L341" i="26"/>
  <c r="I341" i="26"/>
  <c r="F341" i="26"/>
  <c r="L340" i="26"/>
  <c r="I340" i="26"/>
  <c r="F340" i="26"/>
  <c r="L339" i="26"/>
  <c r="I339" i="26"/>
  <c r="F339" i="26"/>
  <c r="L338" i="26"/>
  <c r="I338" i="26"/>
  <c r="F338" i="26"/>
  <c r="L337" i="26"/>
  <c r="I337" i="26"/>
  <c r="F337" i="26"/>
  <c r="L336" i="26"/>
  <c r="I336" i="26"/>
  <c r="F336" i="26"/>
  <c r="L335" i="26"/>
  <c r="I335" i="26"/>
  <c r="F335" i="26"/>
  <c r="L334" i="26"/>
  <c r="I334" i="26"/>
  <c r="F334" i="26"/>
  <c r="L333" i="26"/>
  <c r="I333" i="26"/>
  <c r="F333" i="26"/>
  <c r="L332" i="26"/>
  <c r="I332" i="26"/>
  <c r="F332" i="26"/>
  <c r="L331" i="26"/>
  <c r="I331" i="26"/>
  <c r="F331" i="26"/>
  <c r="L330" i="26"/>
  <c r="I330" i="26"/>
  <c r="F330" i="26"/>
  <c r="L329" i="26"/>
  <c r="I329" i="26"/>
  <c r="F329" i="26"/>
  <c r="L328" i="26"/>
  <c r="I328" i="26"/>
  <c r="F328" i="26"/>
  <c r="L327" i="26"/>
  <c r="I327" i="26"/>
  <c r="F327" i="26"/>
  <c r="L326" i="26"/>
  <c r="I326" i="26"/>
  <c r="F326" i="26"/>
  <c r="L325" i="26"/>
  <c r="I325" i="26"/>
  <c r="F325" i="26"/>
  <c r="L324" i="26"/>
  <c r="I324" i="26"/>
  <c r="F324" i="26"/>
  <c r="L323" i="26"/>
  <c r="I323" i="26"/>
  <c r="F323" i="26"/>
  <c r="L322" i="26"/>
  <c r="I322" i="26"/>
  <c r="F322" i="26"/>
  <c r="L321" i="26"/>
  <c r="I321" i="26"/>
  <c r="F321" i="26"/>
  <c r="L320" i="26"/>
  <c r="I320" i="26"/>
  <c r="F320" i="26"/>
  <c r="L319" i="26"/>
  <c r="I319" i="26"/>
  <c r="F319" i="26"/>
  <c r="L318" i="26"/>
  <c r="I318" i="26"/>
  <c r="F318" i="26"/>
  <c r="L317" i="26"/>
  <c r="I317" i="26"/>
  <c r="F317" i="26"/>
  <c r="L316" i="26"/>
  <c r="I316" i="26"/>
  <c r="F316" i="26"/>
  <c r="L315" i="26"/>
  <c r="I315" i="26"/>
  <c r="F315" i="26"/>
  <c r="L314" i="26"/>
  <c r="I314" i="26"/>
  <c r="F314" i="26"/>
  <c r="L313" i="26"/>
  <c r="I313" i="26"/>
  <c r="F313" i="26"/>
  <c r="L312" i="26"/>
  <c r="I312" i="26"/>
  <c r="F312" i="26"/>
  <c r="L311" i="26"/>
  <c r="I311" i="26"/>
  <c r="F311" i="26"/>
  <c r="L310" i="26"/>
  <c r="I310" i="26"/>
  <c r="F310" i="26"/>
  <c r="L309" i="26"/>
  <c r="I309" i="26"/>
  <c r="F309" i="26"/>
  <c r="L308" i="26"/>
  <c r="I308" i="26"/>
  <c r="F308" i="26"/>
  <c r="L307" i="26"/>
  <c r="I307" i="26"/>
  <c r="F307" i="26"/>
  <c r="L306" i="26"/>
  <c r="I306" i="26"/>
  <c r="F306" i="26"/>
  <c r="L305" i="26"/>
  <c r="I305" i="26"/>
  <c r="F305" i="26"/>
  <c r="L304" i="26"/>
  <c r="I304" i="26"/>
  <c r="F304" i="26"/>
  <c r="L303" i="26"/>
  <c r="I303" i="26"/>
  <c r="F303" i="26"/>
  <c r="L302" i="26"/>
  <c r="I302" i="26"/>
  <c r="F302" i="26"/>
  <c r="L301" i="26"/>
  <c r="I301" i="26"/>
  <c r="F301" i="26"/>
  <c r="L300" i="26"/>
  <c r="I300" i="26"/>
  <c r="F300" i="26"/>
  <c r="L299" i="26"/>
  <c r="I299" i="26"/>
  <c r="F299" i="26"/>
  <c r="L298" i="26"/>
  <c r="I298" i="26"/>
  <c r="F298" i="26"/>
  <c r="L297" i="26"/>
  <c r="I297" i="26"/>
  <c r="F297" i="26"/>
  <c r="L296" i="26"/>
  <c r="I296" i="26"/>
  <c r="F296" i="26"/>
  <c r="L295" i="26"/>
  <c r="I295" i="26"/>
  <c r="F295" i="26"/>
  <c r="L294" i="26"/>
  <c r="I294" i="26"/>
  <c r="F294" i="26"/>
  <c r="L293" i="26"/>
  <c r="I293" i="26"/>
  <c r="F293" i="26"/>
  <c r="L292" i="26"/>
  <c r="I292" i="26"/>
  <c r="F292" i="26"/>
  <c r="L291" i="26"/>
  <c r="I291" i="26"/>
  <c r="F291" i="26"/>
  <c r="L290" i="26"/>
  <c r="I290" i="26"/>
  <c r="F290" i="26"/>
  <c r="L289" i="26"/>
  <c r="I289" i="26"/>
  <c r="F289" i="26"/>
  <c r="L288" i="26"/>
  <c r="I288" i="26"/>
  <c r="F288" i="26"/>
  <c r="L287" i="26"/>
  <c r="I287" i="26"/>
  <c r="F287" i="26"/>
  <c r="L286" i="26"/>
  <c r="I286" i="26"/>
  <c r="F286" i="26"/>
  <c r="L285" i="26"/>
  <c r="I285" i="26"/>
  <c r="F285" i="26"/>
  <c r="L284" i="26"/>
  <c r="I284" i="26"/>
  <c r="F284" i="26"/>
  <c r="L283" i="26"/>
  <c r="I283" i="26"/>
  <c r="F283" i="26"/>
  <c r="L282" i="26"/>
  <c r="I282" i="26"/>
  <c r="F282" i="26"/>
  <c r="L281" i="26"/>
  <c r="I281" i="26"/>
  <c r="F281" i="26"/>
  <c r="L280" i="26"/>
  <c r="I280" i="26"/>
  <c r="F280" i="26"/>
  <c r="L279" i="26"/>
  <c r="I279" i="26"/>
  <c r="F279" i="26"/>
  <c r="L278" i="26"/>
  <c r="I278" i="26"/>
  <c r="F278" i="26"/>
  <c r="L277" i="26"/>
  <c r="I277" i="26"/>
  <c r="F277" i="26"/>
  <c r="L276" i="26"/>
  <c r="I276" i="26"/>
  <c r="F276" i="26"/>
  <c r="L275" i="26"/>
  <c r="I275" i="26"/>
  <c r="F275" i="26"/>
  <c r="L274" i="26"/>
  <c r="I274" i="26"/>
  <c r="F274" i="26"/>
  <c r="L273" i="26"/>
  <c r="I273" i="26"/>
  <c r="F273" i="26"/>
  <c r="L272" i="26"/>
  <c r="I272" i="26"/>
  <c r="F272" i="26"/>
  <c r="L271" i="26"/>
  <c r="I271" i="26"/>
  <c r="F271" i="26"/>
  <c r="L270" i="26"/>
  <c r="I270" i="26"/>
  <c r="F270" i="26"/>
  <c r="L269" i="26"/>
  <c r="I269" i="26"/>
  <c r="F269" i="26"/>
  <c r="L268" i="26"/>
  <c r="I268" i="26"/>
  <c r="F268" i="26"/>
  <c r="L267" i="26"/>
  <c r="I267" i="26"/>
  <c r="F267" i="26"/>
  <c r="L266" i="26"/>
  <c r="I266" i="26"/>
  <c r="F266" i="26"/>
  <c r="L265" i="26"/>
  <c r="I265" i="26"/>
  <c r="F265" i="26"/>
  <c r="L264" i="26"/>
  <c r="I264" i="26"/>
  <c r="F264" i="26"/>
  <c r="L263" i="26"/>
  <c r="I263" i="26"/>
  <c r="F263" i="26"/>
  <c r="L262" i="26"/>
  <c r="I262" i="26"/>
  <c r="F262" i="26"/>
  <c r="L261" i="26"/>
  <c r="I261" i="26"/>
  <c r="F261" i="26"/>
  <c r="L260" i="26"/>
  <c r="I260" i="26"/>
  <c r="F260" i="26"/>
  <c r="L259" i="26"/>
  <c r="I259" i="26"/>
  <c r="F259" i="26"/>
  <c r="L258" i="26"/>
  <c r="I258" i="26"/>
  <c r="F258" i="26"/>
  <c r="L257" i="26"/>
  <c r="I257" i="26"/>
  <c r="F257" i="26"/>
  <c r="L256" i="26"/>
  <c r="I256" i="26"/>
  <c r="F256" i="26"/>
  <c r="L255" i="26"/>
  <c r="I255" i="26"/>
  <c r="F255" i="26"/>
  <c r="L254" i="26"/>
  <c r="I254" i="26"/>
  <c r="F254" i="26"/>
  <c r="L253" i="26"/>
  <c r="I253" i="26"/>
  <c r="F253" i="26"/>
  <c r="L252" i="26"/>
  <c r="I252" i="26"/>
  <c r="F252" i="26"/>
  <c r="L251" i="26"/>
  <c r="I251" i="26"/>
  <c r="F251" i="26"/>
  <c r="L250" i="26"/>
  <c r="I250" i="26"/>
  <c r="F250" i="26"/>
  <c r="L249" i="26"/>
  <c r="I249" i="26"/>
  <c r="F249" i="26"/>
  <c r="L248" i="26"/>
  <c r="I248" i="26"/>
  <c r="F248" i="26"/>
  <c r="L247" i="26"/>
  <c r="I247" i="26"/>
  <c r="F247" i="26"/>
  <c r="L246" i="26"/>
  <c r="I246" i="26"/>
  <c r="F246" i="26"/>
  <c r="L245" i="26"/>
  <c r="I245" i="26"/>
  <c r="F245" i="26"/>
  <c r="L244" i="26"/>
  <c r="I244" i="26"/>
  <c r="F244" i="26"/>
  <c r="L243" i="26"/>
  <c r="I243" i="26"/>
  <c r="F243" i="26"/>
  <c r="L242" i="26"/>
  <c r="I242" i="26"/>
  <c r="F242" i="26"/>
  <c r="L241" i="26"/>
  <c r="I241" i="26"/>
  <c r="F241" i="26"/>
  <c r="L240" i="26"/>
  <c r="I240" i="26"/>
  <c r="F240" i="26"/>
  <c r="L239" i="26"/>
  <c r="I239" i="26"/>
  <c r="F239" i="26"/>
  <c r="L238" i="26"/>
  <c r="I238" i="26"/>
  <c r="F238" i="26"/>
  <c r="L237" i="26"/>
  <c r="I237" i="26"/>
  <c r="F237" i="26"/>
  <c r="L236" i="26"/>
  <c r="I236" i="26"/>
  <c r="F236" i="26"/>
  <c r="L235" i="26"/>
  <c r="I235" i="26"/>
  <c r="F235" i="26"/>
  <c r="L234" i="26"/>
  <c r="I234" i="26"/>
  <c r="F234" i="26"/>
  <c r="L233" i="26"/>
  <c r="I233" i="26"/>
  <c r="F233" i="26"/>
  <c r="L232" i="26"/>
  <c r="I232" i="26"/>
  <c r="F232" i="26"/>
  <c r="L231" i="26"/>
  <c r="I231" i="26"/>
  <c r="F231" i="26"/>
  <c r="L230" i="26"/>
  <c r="I230" i="26"/>
  <c r="F230" i="26"/>
  <c r="L229" i="26"/>
  <c r="I229" i="26"/>
  <c r="F229" i="26"/>
  <c r="L228" i="26"/>
  <c r="I228" i="26"/>
  <c r="F228" i="26"/>
  <c r="L227" i="26"/>
  <c r="I227" i="26"/>
  <c r="F227" i="26"/>
  <c r="L226" i="26"/>
  <c r="I226" i="26"/>
  <c r="F226" i="26"/>
  <c r="L225" i="26"/>
  <c r="I225" i="26"/>
  <c r="F225" i="26"/>
  <c r="L224" i="26"/>
  <c r="I224" i="26"/>
  <c r="F224" i="26"/>
  <c r="L223" i="26"/>
  <c r="I223" i="26"/>
  <c r="F223" i="26"/>
  <c r="L222" i="26"/>
  <c r="I222" i="26"/>
  <c r="F222" i="26"/>
  <c r="L221" i="26"/>
  <c r="I221" i="26"/>
  <c r="F221" i="26"/>
  <c r="L220" i="26"/>
  <c r="I220" i="26"/>
  <c r="F220" i="26"/>
  <c r="L219" i="26"/>
  <c r="I219" i="26"/>
  <c r="F219" i="26"/>
  <c r="L218" i="26"/>
  <c r="I218" i="26"/>
  <c r="F218" i="26"/>
  <c r="L217" i="26"/>
  <c r="I217" i="26"/>
  <c r="F217" i="26"/>
  <c r="L216" i="26"/>
  <c r="I216" i="26"/>
  <c r="F216" i="26"/>
  <c r="L215" i="26"/>
  <c r="I215" i="26"/>
  <c r="F215" i="26"/>
  <c r="L214" i="26"/>
  <c r="I214" i="26"/>
  <c r="F214" i="26"/>
  <c r="L213" i="26"/>
  <c r="I213" i="26"/>
  <c r="F213" i="26"/>
  <c r="L212" i="26"/>
  <c r="I212" i="26"/>
  <c r="F212" i="26"/>
  <c r="L211" i="26"/>
  <c r="I211" i="26"/>
  <c r="F211" i="26"/>
  <c r="L210" i="26"/>
  <c r="I210" i="26"/>
  <c r="F210" i="26"/>
  <c r="L209" i="26"/>
  <c r="I209" i="26"/>
  <c r="F209" i="26"/>
  <c r="L208" i="26"/>
  <c r="I208" i="26"/>
  <c r="F208" i="26"/>
  <c r="L207" i="26"/>
  <c r="I207" i="26"/>
  <c r="F207" i="26"/>
  <c r="L206" i="26"/>
  <c r="I206" i="26"/>
  <c r="F206" i="26"/>
  <c r="L205" i="26"/>
  <c r="I205" i="26"/>
  <c r="F205" i="26"/>
  <c r="L204" i="26"/>
  <c r="I204" i="26"/>
  <c r="F204" i="26"/>
  <c r="L203" i="26"/>
  <c r="I203" i="26"/>
  <c r="F203" i="26"/>
  <c r="L202" i="26"/>
  <c r="I202" i="26"/>
  <c r="F202" i="26"/>
  <c r="L201" i="26"/>
  <c r="I201" i="26"/>
  <c r="F201" i="26"/>
  <c r="L200" i="26"/>
  <c r="I200" i="26"/>
  <c r="F200" i="26"/>
  <c r="L199" i="26"/>
  <c r="I199" i="26"/>
  <c r="F199" i="26"/>
  <c r="L198" i="26"/>
  <c r="I198" i="26"/>
  <c r="F198" i="26"/>
  <c r="L197" i="26"/>
  <c r="I197" i="26"/>
  <c r="F197" i="26"/>
  <c r="L196" i="26"/>
  <c r="I196" i="26"/>
  <c r="F196" i="26"/>
  <c r="L195" i="26"/>
  <c r="I195" i="26"/>
  <c r="F195" i="26"/>
  <c r="L194" i="26"/>
  <c r="I194" i="26"/>
  <c r="F194" i="26"/>
  <c r="L193" i="26"/>
  <c r="I193" i="26"/>
  <c r="F193" i="26"/>
  <c r="L192" i="26"/>
  <c r="I192" i="26"/>
  <c r="F192" i="26"/>
  <c r="L191" i="26"/>
  <c r="I191" i="26"/>
  <c r="F191" i="26"/>
  <c r="L190" i="26"/>
  <c r="I190" i="26"/>
  <c r="F190" i="26"/>
  <c r="L189" i="26"/>
  <c r="I189" i="26"/>
  <c r="F189" i="26"/>
  <c r="L188" i="26"/>
  <c r="I188" i="26"/>
  <c r="F188" i="26"/>
  <c r="L187" i="26"/>
  <c r="I187" i="26"/>
  <c r="F187" i="26"/>
  <c r="L186" i="26"/>
  <c r="I186" i="26"/>
  <c r="F186" i="26"/>
  <c r="L185" i="26"/>
  <c r="I185" i="26"/>
  <c r="F185" i="26"/>
  <c r="L184" i="26"/>
  <c r="I184" i="26"/>
  <c r="F184" i="26"/>
  <c r="L183" i="26"/>
  <c r="I183" i="26"/>
  <c r="F183" i="26"/>
  <c r="L182" i="26"/>
  <c r="I182" i="26"/>
  <c r="F182" i="26"/>
  <c r="L181" i="26"/>
  <c r="I181" i="26"/>
  <c r="F181" i="26"/>
  <c r="L180" i="26"/>
  <c r="I180" i="26"/>
  <c r="F180" i="26"/>
  <c r="L179" i="26"/>
  <c r="I179" i="26"/>
  <c r="F179" i="26"/>
  <c r="L178" i="26"/>
  <c r="I178" i="26"/>
  <c r="F178" i="26"/>
  <c r="L177" i="26"/>
  <c r="I177" i="26"/>
  <c r="F177" i="26"/>
  <c r="L176" i="26"/>
  <c r="I176" i="26"/>
  <c r="F176" i="26"/>
  <c r="L175" i="26"/>
  <c r="I175" i="26"/>
  <c r="F175" i="26"/>
  <c r="L174" i="26"/>
  <c r="I174" i="26"/>
  <c r="F174" i="26"/>
  <c r="L173" i="26"/>
  <c r="I173" i="26"/>
  <c r="F173" i="26"/>
  <c r="L172" i="26"/>
  <c r="I172" i="26"/>
  <c r="F172" i="26"/>
  <c r="L171" i="26"/>
  <c r="I171" i="26"/>
  <c r="F171" i="26"/>
  <c r="L170" i="26"/>
  <c r="I170" i="26"/>
  <c r="F170" i="26"/>
  <c r="L169" i="26"/>
  <c r="I169" i="26"/>
  <c r="F169" i="26"/>
  <c r="L168" i="26"/>
  <c r="I168" i="26"/>
  <c r="F168" i="26"/>
  <c r="L167" i="26"/>
  <c r="I167" i="26"/>
  <c r="F167" i="26"/>
  <c r="L166" i="26"/>
  <c r="I166" i="26"/>
  <c r="F166" i="26"/>
  <c r="L165" i="26"/>
  <c r="I165" i="26"/>
  <c r="F165" i="26"/>
  <c r="L164" i="26"/>
  <c r="I164" i="26"/>
  <c r="F164" i="26"/>
  <c r="L163" i="26"/>
  <c r="I163" i="26"/>
  <c r="F163" i="26"/>
  <c r="L162" i="26"/>
  <c r="I162" i="26"/>
  <c r="F162" i="26"/>
  <c r="L161" i="26"/>
  <c r="I161" i="26"/>
  <c r="F161" i="26"/>
  <c r="L160" i="26"/>
  <c r="I160" i="26"/>
  <c r="F160" i="26"/>
  <c r="L159" i="26"/>
  <c r="I159" i="26"/>
  <c r="F159" i="26"/>
  <c r="L158" i="26"/>
  <c r="I158" i="26"/>
  <c r="F158" i="26"/>
  <c r="L157" i="26"/>
  <c r="I157" i="26"/>
  <c r="F157" i="26"/>
  <c r="L156" i="26"/>
  <c r="I156" i="26"/>
  <c r="F156" i="26"/>
  <c r="L155" i="26"/>
  <c r="I155" i="26"/>
  <c r="F155" i="26"/>
  <c r="L154" i="26"/>
  <c r="I154" i="26"/>
  <c r="F154" i="26"/>
  <c r="L153" i="26"/>
  <c r="I153" i="26"/>
  <c r="F153" i="26"/>
  <c r="L152" i="26"/>
  <c r="I152" i="26"/>
  <c r="F152" i="26"/>
  <c r="L151" i="26"/>
  <c r="I151" i="26"/>
  <c r="F151" i="26"/>
  <c r="L150" i="26"/>
  <c r="I150" i="26"/>
  <c r="F150" i="26"/>
  <c r="L149" i="26"/>
  <c r="I149" i="26"/>
  <c r="F149" i="26"/>
  <c r="L148" i="26"/>
  <c r="I148" i="26"/>
  <c r="F148" i="26"/>
  <c r="L147" i="26"/>
  <c r="I147" i="26"/>
  <c r="F147" i="26"/>
  <c r="L146" i="26"/>
  <c r="I146" i="26"/>
  <c r="F146" i="26"/>
  <c r="L145" i="26"/>
  <c r="I145" i="26"/>
  <c r="F145" i="26"/>
  <c r="L144" i="26"/>
  <c r="I144" i="26"/>
  <c r="F144" i="26"/>
  <c r="L143" i="26"/>
  <c r="I143" i="26"/>
  <c r="F143" i="26"/>
  <c r="L142" i="26"/>
  <c r="I142" i="26"/>
  <c r="F142" i="26"/>
  <c r="L141" i="26"/>
  <c r="I141" i="26"/>
  <c r="F141" i="26"/>
  <c r="L140" i="26"/>
  <c r="I140" i="26"/>
  <c r="F140" i="26"/>
  <c r="L139" i="26"/>
  <c r="I139" i="26"/>
  <c r="F139" i="26"/>
  <c r="L138" i="26"/>
  <c r="I138" i="26"/>
  <c r="F138" i="26"/>
  <c r="L137" i="26"/>
  <c r="I137" i="26"/>
  <c r="F137" i="26"/>
  <c r="L136" i="26"/>
  <c r="I136" i="26"/>
  <c r="F136" i="26"/>
  <c r="L135" i="26"/>
  <c r="I135" i="26"/>
  <c r="F135" i="26"/>
  <c r="L134" i="26"/>
  <c r="I134" i="26"/>
  <c r="F134" i="26"/>
  <c r="L133" i="26"/>
  <c r="I133" i="26"/>
  <c r="F133" i="26"/>
  <c r="L132" i="26"/>
  <c r="I132" i="26"/>
  <c r="F132" i="26"/>
  <c r="L131" i="26"/>
  <c r="I131" i="26"/>
  <c r="F131" i="26"/>
  <c r="L130" i="26"/>
  <c r="I130" i="26"/>
  <c r="F130" i="26"/>
  <c r="L129" i="26"/>
  <c r="I129" i="26"/>
  <c r="F129" i="26"/>
  <c r="L128" i="26"/>
  <c r="I128" i="26"/>
  <c r="F128" i="26"/>
  <c r="L127" i="26"/>
  <c r="I127" i="26"/>
  <c r="F127" i="26"/>
  <c r="L126" i="26"/>
  <c r="I126" i="26"/>
  <c r="F126" i="26"/>
  <c r="L125" i="26"/>
  <c r="I125" i="26"/>
  <c r="F125" i="26"/>
  <c r="L124" i="26"/>
  <c r="I124" i="26"/>
  <c r="F124" i="26"/>
  <c r="L123" i="26"/>
  <c r="I123" i="26"/>
  <c r="F123" i="26"/>
  <c r="L122" i="26"/>
  <c r="I122" i="26"/>
  <c r="F122" i="26"/>
  <c r="L121" i="26"/>
  <c r="I121" i="26"/>
  <c r="F121" i="26"/>
  <c r="L120" i="26"/>
  <c r="I120" i="26"/>
  <c r="F120" i="26"/>
  <c r="L119" i="26"/>
  <c r="I119" i="26"/>
  <c r="F119" i="26"/>
  <c r="L118" i="26"/>
  <c r="I118" i="26"/>
  <c r="F118" i="26"/>
  <c r="L117" i="26"/>
  <c r="I117" i="26"/>
  <c r="F117" i="26"/>
  <c r="L116" i="26"/>
  <c r="I116" i="26"/>
  <c r="F116" i="26"/>
  <c r="L115" i="26"/>
  <c r="I115" i="26"/>
  <c r="F115" i="26"/>
  <c r="L114" i="26"/>
  <c r="I114" i="26"/>
  <c r="F114" i="26"/>
  <c r="L113" i="26"/>
  <c r="I113" i="26"/>
  <c r="F113" i="26"/>
  <c r="L112" i="26"/>
  <c r="I112" i="26"/>
  <c r="F112" i="26"/>
  <c r="L111" i="26"/>
  <c r="I111" i="26"/>
  <c r="F111" i="26"/>
  <c r="L110" i="26"/>
  <c r="I110" i="26"/>
  <c r="F110" i="26"/>
  <c r="L109" i="26"/>
  <c r="I109" i="26"/>
  <c r="F109" i="26"/>
  <c r="L108" i="26"/>
  <c r="I108" i="26"/>
  <c r="F108" i="26"/>
  <c r="L107" i="26"/>
  <c r="I107" i="26"/>
  <c r="F107" i="26"/>
  <c r="L106" i="26"/>
  <c r="I106" i="26"/>
  <c r="F106" i="26"/>
  <c r="L105" i="26"/>
  <c r="I105" i="26"/>
  <c r="F105" i="26"/>
  <c r="L104" i="26"/>
  <c r="I104" i="26"/>
  <c r="F104" i="26"/>
  <c r="L103" i="26"/>
  <c r="I103" i="26"/>
  <c r="F103" i="26"/>
  <c r="L102" i="26"/>
  <c r="I102" i="26"/>
  <c r="F102" i="26"/>
  <c r="L101" i="26"/>
  <c r="I101" i="26"/>
  <c r="F101" i="26"/>
  <c r="L100" i="26"/>
  <c r="I100" i="26"/>
  <c r="F100" i="26"/>
  <c r="L99" i="26"/>
  <c r="I99" i="26"/>
  <c r="F99" i="26"/>
  <c r="L98" i="26"/>
  <c r="I98" i="26"/>
  <c r="F98" i="26"/>
  <c r="L97" i="26"/>
  <c r="I97" i="26"/>
  <c r="F97" i="26"/>
  <c r="L96" i="26"/>
  <c r="I96" i="26"/>
  <c r="F96" i="26"/>
  <c r="L95" i="26"/>
  <c r="I95" i="26"/>
  <c r="F95" i="26"/>
  <c r="L94" i="26"/>
  <c r="I94" i="26"/>
  <c r="F94" i="26"/>
  <c r="L93" i="26"/>
  <c r="I93" i="26"/>
  <c r="F93" i="26"/>
  <c r="L92" i="26"/>
  <c r="I92" i="26"/>
  <c r="F92" i="26"/>
  <c r="L91" i="26"/>
  <c r="I91" i="26"/>
  <c r="F91" i="26"/>
  <c r="L90" i="26"/>
  <c r="I90" i="26"/>
  <c r="F90" i="26"/>
  <c r="L89" i="26"/>
  <c r="I89" i="26"/>
  <c r="F89" i="26"/>
  <c r="L88" i="26"/>
  <c r="I88" i="26"/>
  <c r="F88" i="26"/>
  <c r="L87" i="26"/>
  <c r="I87" i="26"/>
  <c r="F87" i="26"/>
  <c r="L86" i="26"/>
  <c r="I86" i="26"/>
  <c r="F86" i="26"/>
  <c r="L85" i="26"/>
  <c r="I85" i="26"/>
  <c r="F85" i="26"/>
  <c r="L84" i="26"/>
  <c r="I84" i="26"/>
  <c r="F84" i="26"/>
  <c r="L83" i="26"/>
  <c r="I83" i="26"/>
  <c r="F83" i="26"/>
  <c r="L82" i="26"/>
  <c r="I82" i="26"/>
  <c r="F82" i="26"/>
  <c r="L81" i="26"/>
  <c r="I81" i="26"/>
  <c r="F81" i="26"/>
  <c r="L80" i="26"/>
  <c r="I80" i="26"/>
  <c r="F80" i="26"/>
  <c r="L79" i="26"/>
  <c r="I79" i="26"/>
  <c r="F79" i="26"/>
  <c r="L78" i="26"/>
  <c r="I78" i="26"/>
  <c r="F78" i="26"/>
  <c r="L77" i="26"/>
  <c r="I77" i="26"/>
  <c r="F77" i="26"/>
  <c r="L76" i="26"/>
  <c r="I76" i="26"/>
  <c r="F76" i="26"/>
  <c r="L75" i="26"/>
  <c r="I75" i="26"/>
  <c r="F75" i="26"/>
  <c r="L74" i="26"/>
  <c r="I74" i="26"/>
  <c r="F74" i="26"/>
  <c r="L73" i="26"/>
  <c r="I73" i="26"/>
  <c r="F73" i="26"/>
  <c r="L72" i="26"/>
  <c r="I72" i="26"/>
  <c r="F72" i="26"/>
  <c r="L71" i="26"/>
  <c r="I71" i="26"/>
  <c r="F71" i="26"/>
  <c r="L70" i="26"/>
  <c r="I70" i="26"/>
  <c r="F70" i="26"/>
  <c r="L69" i="26"/>
  <c r="I69" i="26"/>
  <c r="F69" i="26"/>
  <c r="L68" i="26"/>
  <c r="I68" i="26"/>
  <c r="F68" i="26"/>
  <c r="L67" i="26"/>
  <c r="I67" i="26"/>
  <c r="F67" i="26"/>
  <c r="L66" i="26"/>
  <c r="I66" i="26"/>
  <c r="F66" i="26"/>
  <c r="L65" i="26"/>
  <c r="I65" i="26"/>
  <c r="F65" i="26"/>
  <c r="L64" i="26"/>
  <c r="I64" i="26"/>
  <c r="F64" i="26"/>
  <c r="L63" i="26"/>
  <c r="I63" i="26"/>
  <c r="F63" i="26"/>
  <c r="L62" i="26"/>
  <c r="I62" i="26"/>
  <c r="F62" i="26"/>
  <c r="L61" i="26"/>
  <c r="I61" i="26"/>
  <c r="F61" i="26"/>
  <c r="L60" i="26"/>
  <c r="I60" i="26"/>
  <c r="F60" i="26"/>
  <c r="L59" i="26"/>
  <c r="I59" i="26"/>
  <c r="F59" i="26"/>
  <c r="L58" i="26"/>
  <c r="I58" i="26"/>
  <c r="F58" i="26"/>
  <c r="L57" i="26"/>
  <c r="I57" i="26"/>
  <c r="F57" i="26"/>
  <c r="L56" i="26"/>
  <c r="I56" i="26"/>
  <c r="F56" i="26"/>
  <c r="L55" i="26"/>
  <c r="I55" i="26"/>
  <c r="F55" i="26"/>
  <c r="L54" i="26"/>
  <c r="I54" i="26"/>
  <c r="F54" i="26"/>
  <c r="L53" i="26"/>
  <c r="I53" i="26"/>
  <c r="F53" i="26"/>
  <c r="L52" i="26"/>
  <c r="I52" i="26"/>
  <c r="F52" i="26"/>
  <c r="L51" i="26"/>
  <c r="I51" i="26"/>
  <c r="F51" i="26"/>
  <c r="L50" i="26"/>
  <c r="I50" i="26"/>
  <c r="F50" i="26"/>
  <c r="L49" i="26"/>
  <c r="I49" i="26"/>
  <c r="F49" i="26"/>
  <c r="L48" i="26"/>
  <c r="I48" i="26"/>
  <c r="F48" i="26"/>
  <c r="L47" i="26"/>
  <c r="I47" i="26"/>
  <c r="F47" i="26"/>
  <c r="L46" i="26"/>
  <c r="I46" i="26"/>
  <c r="F46" i="26"/>
  <c r="L45" i="26"/>
  <c r="I45" i="26"/>
  <c r="F45" i="26"/>
  <c r="L44" i="26"/>
  <c r="I44" i="26"/>
  <c r="F44" i="26"/>
  <c r="L43" i="26"/>
  <c r="I43" i="26"/>
  <c r="F43" i="26"/>
  <c r="L42" i="26"/>
  <c r="I42" i="26"/>
  <c r="F42" i="26"/>
  <c r="L41" i="26"/>
  <c r="I41" i="26"/>
  <c r="F41" i="26"/>
  <c r="L40" i="26"/>
  <c r="I40" i="26"/>
  <c r="F40" i="26"/>
  <c r="L39" i="26"/>
  <c r="I39" i="26"/>
  <c r="F39" i="26"/>
  <c r="L38" i="26"/>
  <c r="I38" i="26"/>
  <c r="F38" i="26"/>
  <c r="L37" i="26"/>
  <c r="I37" i="26"/>
  <c r="F37" i="26"/>
  <c r="L36" i="26"/>
  <c r="I36" i="26"/>
  <c r="F36" i="26"/>
  <c r="L35" i="26"/>
  <c r="I35" i="26"/>
  <c r="F35" i="26"/>
  <c r="L34" i="26"/>
  <c r="I34" i="26"/>
  <c r="F34" i="26"/>
  <c r="L33" i="26"/>
  <c r="I33" i="26"/>
  <c r="F33" i="26"/>
  <c r="L32" i="26"/>
  <c r="I32" i="26"/>
  <c r="F32" i="26"/>
  <c r="L31" i="26"/>
  <c r="I31" i="26"/>
  <c r="F31" i="26"/>
  <c r="L30" i="26"/>
  <c r="I30" i="26"/>
  <c r="F30" i="26"/>
  <c r="L29" i="26"/>
  <c r="I29" i="26"/>
  <c r="F29" i="26"/>
  <c r="L28" i="26"/>
  <c r="I28" i="26"/>
  <c r="F28" i="26"/>
  <c r="L27" i="26"/>
  <c r="I27" i="26"/>
  <c r="F27" i="26"/>
  <c r="L26" i="26"/>
  <c r="I26" i="26"/>
  <c r="F26" i="26"/>
  <c r="L25" i="26"/>
  <c r="I25" i="26"/>
  <c r="F25" i="26"/>
  <c r="L24" i="26"/>
  <c r="I24" i="26"/>
  <c r="F24" i="26"/>
  <c r="L23" i="26"/>
  <c r="I23" i="26"/>
  <c r="F23" i="26"/>
  <c r="L22" i="26"/>
  <c r="I22" i="26"/>
  <c r="F22" i="26"/>
  <c r="L21" i="26"/>
  <c r="I21" i="26"/>
  <c r="F21" i="26"/>
  <c r="L20" i="26"/>
  <c r="I20" i="26"/>
  <c r="F20" i="26"/>
  <c r="L19" i="26"/>
  <c r="I19" i="26"/>
  <c r="F19" i="26"/>
  <c r="L18" i="26"/>
  <c r="I18" i="26"/>
  <c r="F18" i="26"/>
  <c r="L17" i="26"/>
  <c r="I17" i="26"/>
  <c r="F17" i="26"/>
  <c r="L16" i="26"/>
  <c r="I16" i="26"/>
  <c r="F16" i="26"/>
  <c r="L15" i="26"/>
  <c r="I15" i="26"/>
  <c r="F15" i="26"/>
  <c r="L14" i="26"/>
  <c r="I14" i="26"/>
  <c r="F14" i="26"/>
  <c r="L13" i="26"/>
  <c r="I13" i="26"/>
  <c r="F13" i="26"/>
  <c r="L12" i="26"/>
  <c r="I12" i="26"/>
  <c r="F12" i="26"/>
  <c r="L11" i="26"/>
  <c r="I11" i="26"/>
  <c r="F11" i="26"/>
  <c r="L10" i="26"/>
  <c r="I10" i="26"/>
  <c r="F10" i="26"/>
  <c r="L9" i="26"/>
  <c r="I9" i="26"/>
  <c r="F9" i="26"/>
  <c r="L8" i="26"/>
  <c r="I8" i="26"/>
  <c r="F8" i="26"/>
  <c r="L7" i="26"/>
  <c r="I7" i="26"/>
  <c r="F7" i="26"/>
  <c r="L6" i="26"/>
  <c r="I6" i="26"/>
  <c r="F6" i="26"/>
  <c r="L5" i="26"/>
  <c r="I5" i="26"/>
  <c r="F5" i="26"/>
  <c r="L4" i="26"/>
  <c r="I4" i="26"/>
  <c r="F4" i="26"/>
  <c r="L3" i="26"/>
  <c r="C14" i="27" s="1"/>
  <c r="I3" i="26"/>
  <c r="F3" i="26"/>
  <c r="L2" i="26"/>
  <c r="I2" i="26"/>
  <c r="F2" i="26"/>
  <c r="F2" i="31"/>
  <c r="I2" i="31"/>
  <c r="L2" i="31"/>
  <c r="F3" i="31"/>
  <c r="I3" i="31"/>
  <c r="L3" i="31"/>
  <c r="F4" i="31"/>
  <c r="I4" i="31"/>
  <c r="L4" i="31"/>
  <c r="F5" i="31"/>
  <c r="I5" i="31"/>
  <c r="L5" i="31"/>
  <c r="F6" i="31"/>
  <c r="I6" i="31"/>
  <c r="L6" i="31"/>
  <c r="F7" i="31"/>
  <c r="I7" i="31"/>
  <c r="L7" i="31"/>
  <c r="F8" i="31"/>
  <c r="I8" i="31"/>
  <c r="L8" i="31"/>
  <c r="F9" i="31"/>
  <c r="I9" i="31"/>
  <c r="L9" i="31"/>
  <c r="F10" i="31"/>
  <c r="I10" i="31"/>
  <c r="L10" i="31"/>
  <c r="F11" i="31"/>
  <c r="I11" i="31"/>
  <c r="L11" i="31"/>
  <c r="F12" i="31"/>
  <c r="I12" i="31"/>
  <c r="L12" i="31"/>
  <c r="F13" i="31"/>
  <c r="I13" i="31"/>
  <c r="L13" i="31"/>
  <c r="F14" i="31"/>
  <c r="I14" i="31"/>
  <c r="L14" i="31"/>
  <c r="F15" i="31"/>
  <c r="I15" i="31"/>
  <c r="L15" i="31"/>
  <c r="F16" i="31"/>
  <c r="I16" i="31"/>
  <c r="L16" i="31"/>
  <c r="F17" i="31"/>
  <c r="I17" i="31"/>
  <c r="L17" i="31"/>
  <c r="F18" i="31"/>
  <c r="I18" i="31"/>
  <c r="L18" i="31"/>
  <c r="F19" i="31"/>
  <c r="I19" i="31"/>
  <c r="L19" i="31"/>
  <c r="F20" i="31"/>
  <c r="I20" i="31"/>
  <c r="L20" i="31"/>
  <c r="F21" i="31"/>
  <c r="I21" i="31"/>
  <c r="L21" i="31"/>
  <c r="F22" i="31"/>
  <c r="I22" i="31"/>
  <c r="L22" i="31"/>
  <c r="F23" i="31"/>
  <c r="I23" i="31"/>
  <c r="L23" i="31"/>
  <c r="F24" i="31"/>
  <c r="I24" i="31"/>
  <c r="L24" i="31"/>
  <c r="F25" i="31"/>
  <c r="I25" i="31"/>
  <c r="L25" i="31"/>
  <c r="F26" i="31"/>
  <c r="I26" i="31"/>
  <c r="L26" i="31"/>
  <c r="F27" i="31"/>
  <c r="I27" i="31"/>
  <c r="L27" i="31"/>
  <c r="F28" i="31"/>
  <c r="I28" i="31"/>
  <c r="L28" i="31"/>
  <c r="F29" i="31"/>
  <c r="I29" i="31"/>
  <c r="L29" i="31"/>
  <c r="F30" i="31"/>
  <c r="I30" i="31"/>
  <c r="L30" i="31"/>
  <c r="F31" i="31"/>
  <c r="I31" i="31"/>
  <c r="L31" i="31"/>
  <c r="F32" i="31"/>
  <c r="I32" i="31"/>
  <c r="L32" i="31"/>
  <c r="F33" i="31"/>
  <c r="I33" i="31"/>
  <c r="L33" i="31"/>
  <c r="F34" i="31"/>
  <c r="I34" i="31"/>
  <c r="L34" i="31"/>
  <c r="F35" i="31"/>
  <c r="I35" i="31"/>
  <c r="L35" i="31"/>
  <c r="F36" i="31"/>
  <c r="I36" i="31"/>
  <c r="L36" i="31"/>
  <c r="F37" i="31"/>
  <c r="I37" i="31"/>
  <c r="L37" i="31"/>
  <c r="F38" i="31"/>
  <c r="I38" i="31"/>
  <c r="L38" i="31"/>
  <c r="F39" i="31"/>
  <c r="I39" i="31"/>
  <c r="L39" i="31"/>
  <c r="F40" i="31"/>
  <c r="I40" i="31"/>
  <c r="L40" i="31"/>
  <c r="F41" i="31"/>
  <c r="I41" i="31"/>
  <c r="L41" i="31"/>
  <c r="F42" i="31"/>
  <c r="I42" i="31"/>
  <c r="L42" i="31"/>
  <c r="F43" i="31"/>
  <c r="I43" i="31"/>
  <c r="L43" i="31"/>
  <c r="F44" i="31"/>
  <c r="I44" i="31"/>
  <c r="L44" i="31"/>
  <c r="F45" i="31"/>
  <c r="I45" i="31"/>
  <c r="L45" i="31"/>
  <c r="F46" i="31"/>
  <c r="I46" i="31"/>
  <c r="L46" i="31"/>
  <c r="F47" i="31"/>
  <c r="I47" i="31"/>
  <c r="L47" i="31"/>
  <c r="F48" i="31"/>
  <c r="I48" i="31"/>
  <c r="L48" i="31"/>
  <c r="F49" i="31"/>
  <c r="I49" i="31"/>
  <c r="L49" i="31"/>
  <c r="F50" i="31"/>
  <c r="I50" i="31"/>
  <c r="L50" i="31"/>
  <c r="F51" i="31"/>
  <c r="I51" i="31"/>
  <c r="L51" i="31"/>
  <c r="F52" i="31"/>
  <c r="I52" i="31"/>
  <c r="L52" i="31"/>
  <c r="F53" i="31"/>
  <c r="I53" i="31"/>
  <c r="L53" i="31"/>
  <c r="F54" i="31"/>
  <c r="I54" i="31"/>
  <c r="L54" i="31"/>
  <c r="F55" i="31"/>
  <c r="I55" i="31"/>
  <c r="L55" i="31"/>
  <c r="F56" i="31"/>
  <c r="I56" i="31"/>
  <c r="L56" i="31"/>
  <c r="F57" i="31"/>
  <c r="I57" i="31"/>
  <c r="L57" i="31"/>
  <c r="F58" i="31"/>
  <c r="I58" i="31"/>
  <c r="L58" i="31"/>
  <c r="F59" i="31"/>
  <c r="I59" i="31"/>
  <c r="L59" i="31"/>
  <c r="F60" i="31"/>
  <c r="I60" i="31"/>
  <c r="L60" i="31"/>
  <c r="F61" i="31"/>
  <c r="I61" i="31"/>
  <c r="L61" i="31"/>
  <c r="F62" i="31"/>
  <c r="I62" i="31"/>
  <c r="L62" i="31"/>
  <c r="F63" i="31"/>
  <c r="I63" i="31"/>
  <c r="L63" i="31"/>
  <c r="F64" i="31"/>
  <c r="I64" i="31"/>
  <c r="L64" i="31"/>
  <c r="F65" i="31"/>
  <c r="I65" i="31"/>
  <c r="L65" i="31"/>
  <c r="F66" i="31"/>
  <c r="I66" i="31"/>
  <c r="L66" i="31"/>
  <c r="F67" i="31"/>
  <c r="I67" i="31"/>
  <c r="L67" i="31"/>
  <c r="F68" i="31"/>
  <c r="I68" i="31"/>
  <c r="L68" i="31"/>
  <c r="F69" i="31"/>
  <c r="I69" i="31"/>
  <c r="L69" i="31"/>
  <c r="F70" i="31"/>
  <c r="I70" i="31"/>
  <c r="L70" i="31"/>
  <c r="F71" i="31"/>
  <c r="I71" i="31"/>
  <c r="L71" i="31"/>
  <c r="F72" i="31"/>
  <c r="F9" i="33" s="1"/>
  <c r="I72" i="31"/>
  <c r="F11" i="33" s="1"/>
  <c r="L72" i="31"/>
  <c r="F14" i="33" s="1"/>
  <c r="F73" i="31"/>
  <c r="I73" i="31"/>
  <c r="L73" i="31"/>
  <c r="F74" i="31"/>
  <c r="I74" i="31"/>
  <c r="L74" i="31"/>
  <c r="F75" i="31"/>
  <c r="I75" i="31"/>
  <c r="L75" i="31"/>
  <c r="F76" i="31"/>
  <c r="I76" i="31"/>
  <c r="L76" i="31"/>
  <c r="F77" i="31"/>
  <c r="I77" i="31"/>
  <c r="L77" i="31"/>
  <c r="F78" i="31"/>
  <c r="I78" i="31"/>
  <c r="L78" i="31"/>
  <c r="F79" i="31"/>
  <c r="I79" i="31"/>
  <c r="L79" i="31"/>
  <c r="F80" i="31"/>
  <c r="I80" i="31"/>
  <c r="L80" i="31"/>
  <c r="F81" i="31"/>
  <c r="I81" i="31"/>
  <c r="L81" i="31"/>
  <c r="F82" i="31"/>
  <c r="I82" i="31"/>
  <c r="L82" i="31"/>
  <c r="F83" i="31"/>
  <c r="I83" i="31"/>
  <c r="L83" i="31"/>
  <c r="F84" i="31"/>
  <c r="I84" i="31"/>
  <c r="L84" i="31"/>
  <c r="F85" i="31"/>
  <c r="I85" i="31"/>
  <c r="L85" i="31"/>
  <c r="F86" i="31"/>
  <c r="I86" i="31"/>
  <c r="L86" i="31"/>
  <c r="F87" i="31"/>
  <c r="I87" i="31"/>
  <c r="L87" i="31"/>
  <c r="F88" i="31"/>
  <c r="I88" i="31"/>
  <c r="L88" i="31"/>
  <c r="F89" i="31"/>
  <c r="I89" i="31"/>
  <c r="L89" i="31"/>
  <c r="F90" i="31"/>
  <c r="I90" i="31"/>
  <c r="L90" i="31"/>
  <c r="F91" i="31"/>
  <c r="I91" i="31"/>
  <c r="L91" i="31"/>
  <c r="F92" i="31"/>
  <c r="I92" i="31"/>
  <c r="L92" i="31"/>
  <c r="F93" i="31"/>
  <c r="I93" i="31"/>
  <c r="L93" i="31"/>
  <c r="F94" i="31"/>
  <c r="I94" i="31"/>
  <c r="L94" i="31"/>
  <c r="F95" i="31"/>
  <c r="I95" i="31"/>
  <c r="L95" i="31"/>
  <c r="F96" i="31"/>
  <c r="I96" i="31"/>
  <c r="L96" i="31"/>
  <c r="F97" i="31"/>
  <c r="I97" i="31"/>
  <c r="L97" i="31"/>
  <c r="F98" i="31"/>
  <c r="I98" i="31"/>
  <c r="L98" i="31"/>
  <c r="F99" i="31"/>
  <c r="I99" i="31"/>
  <c r="L99" i="31"/>
  <c r="F100" i="31"/>
  <c r="I100" i="31"/>
  <c r="L100" i="31"/>
  <c r="F101" i="31"/>
  <c r="I101" i="31"/>
  <c r="L101" i="31"/>
  <c r="F102" i="31"/>
  <c r="I102" i="31"/>
  <c r="L102" i="31"/>
  <c r="F103" i="31"/>
  <c r="I103" i="31"/>
  <c r="L103" i="31"/>
  <c r="F104" i="31"/>
  <c r="I104" i="31"/>
  <c r="L104" i="31"/>
  <c r="F105" i="31"/>
  <c r="I105" i="31"/>
  <c r="L105" i="31"/>
  <c r="F106" i="31"/>
  <c r="I106" i="31"/>
  <c r="L106" i="31"/>
  <c r="F107" i="31"/>
  <c r="I107" i="31"/>
  <c r="L107" i="31"/>
  <c r="F108" i="31"/>
  <c r="D9" i="33" s="1"/>
  <c r="I108" i="31"/>
  <c r="D11" i="33" s="1"/>
  <c r="L108" i="31"/>
  <c r="D14" i="33" s="1"/>
  <c r="F109" i="31"/>
  <c r="I109" i="31"/>
  <c r="L109" i="31"/>
  <c r="F110" i="31"/>
  <c r="I110" i="31"/>
  <c r="L110" i="31"/>
  <c r="F111" i="31"/>
  <c r="I111" i="31"/>
  <c r="L111" i="31"/>
  <c r="F112" i="31"/>
  <c r="I112" i="31"/>
  <c r="L112" i="31"/>
  <c r="F113" i="31"/>
  <c r="I113" i="31"/>
  <c r="L113" i="31"/>
  <c r="F114" i="31"/>
  <c r="I114" i="31"/>
  <c r="L114" i="31"/>
  <c r="F115" i="31"/>
  <c r="I115" i="31"/>
  <c r="L115" i="31"/>
  <c r="F116" i="31"/>
  <c r="I116" i="31"/>
  <c r="L116" i="31"/>
  <c r="F117" i="31"/>
  <c r="I117" i="31"/>
  <c r="L117" i="31"/>
  <c r="F118" i="31"/>
  <c r="I118" i="31"/>
  <c r="L118" i="31"/>
  <c r="F119" i="31"/>
  <c r="I119" i="31"/>
  <c r="L119" i="31"/>
  <c r="F120" i="31"/>
  <c r="I120" i="31"/>
  <c r="L120" i="31"/>
  <c r="F121" i="31"/>
  <c r="I121" i="31"/>
  <c r="L121" i="31"/>
  <c r="F122" i="31"/>
  <c r="I122" i="31"/>
  <c r="L122" i="31"/>
  <c r="F123" i="31"/>
  <c r="I123" i="31"/>
  <c r="L123" i="31"/>
  <c r="F124" i="31"/>
  <c r="I124" i="31"/>
  <c r="L124" i="31"/>
  <c r="F125" i="31"/>
  <c r="I125" i="31"/>
  <c r="L125" i="31"/>
  <c r="F126" i="31"/>
  <c r="I126" i="31"/>
  <c r="L126" i="31"/>
  <c r="F127" i="31"/>
  <c r="I127" i="31"/>
  <c r="L127" i="31"/>
  <c r="F128" i="31"/>
  <c r="I128" i="31"/>
  <c r="L128" i="31"/>
  <c r="F129" i="31"/>
  <c r="I129" i="31"/>
  <c r="L129" i="31"/>
  <c r="F130" i="31"/>
  <c r="I130" i="31"/>
  <c r="L130" i="31"/>
  <c r="F131" i="31"/>
  <c r="I131" i="31"/>
  <c r="L131" i="31"/>
  <c r="F132" i="31"/>
  <c r="I132" i="31"/>
  <c r="L132" i="31"/>
  <c r="F133" i="31"/>
  <c r="I133" i="31"/>
  <c r="L133" i="31"/>
  <c r="F134" i="31"/>
  <c r="I134" i="31"/>
  <c r="L134" i="31"/>
  <c r="F135" i="31"/>
  <c r="I135" i="31"/>
  <c r="L135" i="31"/>
  <c r="F136" i="31"/>
  <c r="I136" i="31"/>
  <c r="L136" i="31"/>
  <c r="F137" i="31"/>
  <c r="I137" i="31"/>
  <c r="L137" i="31"/>
  <c r="F138" i="31"/>
  <c r="I138" i="31"/>
  <c r="L138" i="31"/>
  <c r="F139" i="31"/>
  <c r="I139" i="31"/>
  <c r="L139" i="31"/>
  <c r="F140" i="31"/>
  <c r="I140" i="31"/>
  <c r="L140" i="31"/>
  <c r="F141" i="31"/>
  <c r="I141" i="31"/>
  <c r="L141" i="31"/>
  <c r="F142" i="31"/>
  <c r="I142" i="31"/>
  <c r="L142" i="31"/>
  <c r="F143" i="31"/>
  <c r="I143" i="31"/>
  <c r="L143" i="31"/>
  <c r="F144" i="31"/>
  <c r="I144" i="31"/>
  <c r="L144" i="31"/>
  <c r="F145" i="31"/>
  <c r="I145" i="31"/>
  <c r="L145" i="31"/>
  <c r="F146" i="31"/>
  <c r="I146" i="31"/>
  <c r="L146" i="31"/>
  <c r="F147" i="31"/>
  <c r="I147" i="31"/>
  <c r="L147" i="31"/>
  <c r="F148" i="31"/>
  <c r="I148" i="31"/>
  <c r="L148" i="31"/>
  <c r="F149" i="31"/>
  <c r="I149" i="31"/>
  <c r="L149" i="31"/>
  <c r="F150" i="31"/>
  <c r="I150" i="31"/>
  <c r="L150" i="31"/>
  <c r="F151" i="31"/>
  <c r="I151" i="31"/>
  <c r="L151" i="31"/>
  <c r="F152" i="31"/>
  <c r="I152" i="31"/>
  <c r="L152" i="31"/>
  <c r="F153" i="31"/>
  <c r="I153" i="31"/>
  <c r="L153" i="31"/>
  <c r="F154" i="31"/>
  <c r="I154" i="31"/>
  <c r="L154" i="31"/>
  <c r="F155" i="31"/>
  <c r="I155" i="31"/>
  <c r="L155" i="31"/>
  <c r="F156" i="31"/>
  <c r="I156" i="31"/>
  <c r="L156" i="31"/>
  <c r="F157" i="31"/>
  <c r="I157" i="31"/>
  <c r="L157" i="31"/>
  <c r="F158" i="31"/>
  <c r="I158" i="31"/>
  <c r="L158" i="31"/>
  <c r="F159" i="31"/>
  <c r="I159" i="31"/>
  <c r="L159" i="31"/>
  <c r="F160" i="31"/>
  <c r="I160" i="31"/>
  <c r="L160" i="31"/>
  <c r="F161" i="31"/>
  <c r="I161" i="31"/>
  <c r="L161" i="31"/>
  <c r="F162" i="31"/>
  <c r="B9" i="33" s="1"/>
  <c r="I162" i="31"/>
  <c r="B11" i="33" s="1"/>
  <c r="L162" i="31"/>
  <c r="B14" i="33" s="1"/>
  <c r="F163" i="31"/>
  <c r="I163" i="31"/>
  <c r="L163" i="31"/>
  <c r="F164" i="31"/>
  <c r="I164" i="31"/>
  <c r="L164" i="31"/>
  <c r="F165" i="31"/>
  <c r="I165" i="31"/>
  <c r="L165" i="31"/>
  <c r="F166" i="31"/>
  <c r="I166" i="31"/>
  <c r="L166" i="31"/>
  <c r="F167" i="31"/>
  <c r="I167" i="31"/>
  <c r="L167" i="31"/>
  <c r="F168" i="31"/>
  <c r="I168" i="31"/>
  <c r="L168" i="31"/>
  <c r="F169" i="31"/>
  <c r="I169" i="31"/>
  <c r="L169" i="31"/>
  <c r="F170" i="31"/>
  <c r="I170" i="31"/>
  <c r="L170" i="31"/>
  <c r="F171" i="31"/>
  <c r="I171" i="31"/>
  <c r="L171" i="31"/>
  <c r="F172" i="31"/>
  <c r="I172" i="31"/>
  <c r="L172" i="31"/>
  <c r="F173" i="31"/>
  <c r="I173" i="31"/>
  <c r="L173" i="31"/>
  <c r="F174" i="31"/>
  <c r="I174" i="31"/>
  <c r="L174" i="31"/>
  <c r="F175" i="31"/>
  <c r="I175" i="31"/>
  <c r="L175" i="31"/>
  <c r="F176" i="31"/>
  <c r="I176" i="31"/>
  <c r="L176" i="31"/>
  <c r="F177" i="31"/>
  <c r="I177" i="31"/>
  <c r="L177" i="31"/>
  <c r="F178" i="31"/>
  <c r="I178" i="31"/>
  <c r="L178" i="31"/>
  <c r="F179" i="31"/>
  <c r="I179" i="31"/>
  <c r="L179" i="31"/>
  <c r="F180" i="31"/>
  <c r="I180" i="31"/>
  <c r="L180" i="31"/>
  <c r="F181" i="31"/>
  <c r="I181" i="31"/>
  <c r="L181" i="31"/>
  <c r="F182" i="31"/>
  <c r="I182" i="31"/>
  <c r="L182" i="31"/>
  <c r="F183" i="31"/>
  <c r="I183" i="31"/>
  <c r="L183" i="31"/>
  <c r="F184" i="31"/>
  <c r="I184" i="31"/>
  <c r="L184" i="31"/>
  <c r="F185" i="31"/>
  <c r="I185" i="31"/>
  <c r="L185" i="31"/>
  <c r="F186" i="31"/>
  <c r="I186" i="31"/>
  <c r="L186" i="31"/>
  <c r="F187" i="31"/>
  <c r="I187" i="31"/>
  <c r="L187" i="31"/>
  <c r="F188" i="31"/>
  <c r="I188" i="31"/>
  <c r="L188" i="31"/>
  <c r="F189" i="31"/>
  <c r="I189" i="31"/>
  <c r="L189" i="31"/>
  <c r="F190" i="31"/>
  <c r="I190" i="31"/>
  <c r="L190" i="31"/>
  <c r="F191" i="31"/>
  <c r="I191" i="31"/>
  <c r="L191" i="31"/>
  <c r="F192" i="31"/>
  <c r="I192" i="31"/>
  <c r="L192" i="31"/>
  <c r="F193" i="31"/>
  <c r="I193" i="31"/>
  <c r="L193" i="31"/>
  <c r="F194" i="31"/>
  <c r="I194" i="31"/>
  <c r="L194" i="31"/>
  <c r="F195" i="31"/>
  <c r="I195" i="31"/>
  <c r="L195" i="31"/>
  <c r="F196" i="31"/>
  <c r="I196" i="31"/>
  <c r="L196" i="31"/>
  <c r="F197" i="31"/>
  <c r="I197" i="31"/>
  <c r="L197" i="31"/>
  <c r="F198" i="31"/>
  <c r="I198" i="31"/>
  <c r="L198" i="31"/>
  <c r="F199" i="31"/>
  <c r="I199" i="31"/>
  <c r="L199" i="31"/>
  <c r="F200" i="31"/>
  <c r="I200" i="31"/>
  <c r="L200" i="31"/>
  <c r="F201" i="31"/>
  <c r="I201" i="31"/>
  <c r="L201" i="31"/>
  <c r="F202" i="31"/>
  <c r="I202" i="31"/>
  <c r="L202" i="31"/>
  <c r="F203" i="31"/>
  <c r="I203" i="31"/>
  <c r="L203" i="31"/>
  <c r="F204" i="31"/>
  <c r="I204" i="31"/>
  <c r="L204" i="31"/>
  <c r="F205" i="31"/>
  <c r="I205" i="31"/>
  <c r="L205" i="31"/>
  <c r="F206" i="31"/>
  <c r="I206" i="31"/>
  <c r="L206" i="31"/>
  <c r="F207" i="31"/>
  <c r="I207" i="31"/>
  <c r="L207" i="31"/>
  <c r="F208" i="31"/>
  <c r="I208" i="31"/>
  <c r="L208" i="31"/>
  <c r="F209" i="31"/>
  <c r="I209" i="31"/>
  <c r="L209" i="31"/>
  <c r="F210" i="31"/>
  <c r="I210" i="31"/>
  <c r="L210" i="31"/>
  <c r="F211" i="31"/>
  <c r="I211" i="31"/>
  <c r="L211" i="31"/>
  <c r="F212" i="31"/>
  <c r="I212" i="31"/>
  <c r="L212" i="31"/>
  <c r="F213" i="31"/>
  <c r="I213" i="31"/>
  <c r="L213" i="31"/>
  <c r="F214" i="31"/>
  <c r="I214" i="31"/>
  <c r="L214" i="31"/>
  <c r="F215" i="31"/>
  <c r="I215" i="31"/>
  <c r="L215" i="31"/>
  <c r="F216" i="31"/>
  <c r="I216" i="31"/>
  <c r="L216" i="31"/>
  <c r="F217" i="31"/>
  <c r="I217" i="31"/>
  <c r="L217" i="31"/>
  <c r="F218" i="31"/>
  <c r="I218" i="31"/>
  <c r="L218" i="31"/>
  <c r="F219" i="31"/>
  <c r="I219" i="31"/>
  <c r="L219" i="31"/>
  <c r="F220" i="31"/>
  <c r="I220" i="31"/>
  <c r="L220" i="31"/>
  <c r="F221" i="31"/>
  <c r="I221" i="31"/>
  <c r="L221" i="31"/>
  <c r="F222" i="31"/>
  <c r="I222" i="31"/>
  <c r="L222" i="31"/>
  <c r="F223" i="31"/>
  <c r="I223" i="31"/>
  <c r="L223" i="31"/>
  <c r="F224" i="31"/>
  <c r="I224" i="31"/>
  <c r="L224" i="31"/>
  <c r="F225" i="31"/>
  <c r="I225" i="31"/>
  <c r="L225" i="31"/>
  <c r="F226" i="31"/>
  <c r="I226" i="31"/>
  <c r="L226" i="31"/>
  <c r="F227" i="31"/>
  <c r="I227" i="31"/>
  <c r="L227" i="31"/>
  <c r="F228" i="31"/>
  <c r="I228" i="31"/>
  <c r="L228" i="31"/>
  <c r="F229" i="31"/>
  <c r="I229" i="31"/>
  <c r="L229" i="31"/>
  <c r="F230" i="31"/>
  <c r="I230" i="31"/>
  <c r="L230" i="31"/>
  <c r="F231" i="31"/>
  <c r="I231" i="31"/>
  <c r="L231" i="31"/>
  <c r="F232" i="31"/>
  <c r="I232" i="31"/>
  <c r="L232" i="31"/>
  <c r="F233" i="31"/>
  <c r="I233" i="31"/>
  <c r="L233" i="31"/>
  <c r="F234" i="31"/>
  <c r="I234" i="31"/>
  <c r="L234" i="31"/>
  <c r="F235" i="31"/>
  <c r="I235" i="31"/>
  <c r="L235" i="31"/>
  <c r="F236" i="31"/>
  <c r="I236" i="31"/>
  <c r="L236" i="31"/>
  <c r="F237" i="31"/>
  <c r="I237" i="31"/>
  <c r="L237" i="31"/>
  <c r="F238" i="31"/>
  <c r="I238" i="31"/>
  <c r="L238" i="31"/>
  <c r="F239" i="31"/>
  <c r="I239" i="31"/>
  <c r="S239" i="31" s="1"/>
  <c r="L239" i="31"/>
  <c r="R239" i="31"/>
  <c r="F240" i="31"/>
  <c r="I240" i="31"/>
  <c r="S240" i="31" s="1"/>
  <c r="L240" i="31"/>
  <c r="R240" i="31"/>
  <c r="F241" i="31"/>
  <c r="I241" i="31"/>
  <c r="S241" i="31" s="1"/>
  <c r="L241" i="31"/>
  <c r="R241" i="31"/>
  <c r="F242" i="31"/>
  <c r="I242" i="31"/>
  <c r="S242" i="31" s="1"/>
  <c r="L242" i="31"/>
  <c r="R242" i="31"/>
  <c r="F243" i="31"/>
  <c r="I243" i="31"/>
  <c r="S243" i="31" s="1"/>
  <c r="L243" i="31"/>
  <c r="R243" i="31"/>
  <c r="F244" i="31"/>
  <c r="I244" i="31"/>
  <c r="S244" i="31" s="1"/>
  <c r="L244" i="31"/>
  <c r="R244" i="31"/>
  <c r="F245" i="31"/>
  <c r="I245" i="31"/>
  <c r="S245" i="31" s="1"/>
  <c r="L245" i="31"/>
  <c r="R245" i="31"/>
  <c r="F246" i="31"/>
  <c r="I246" i="31"/>
  <c r="S246" i="31" s="1"/>
  <c r="L246" i="31"/>
  <c r="R246" i="31"/>
  <c r="F247" i="31"/>
  <c r="I247" i="31"/>
  <c r="L247" i="31"/>
  <c r="R247" i="31"/>
  <c r="S247" i="31"/>
  <c r="F248" i="31"/>
  <c r="I248" i="31"/>
  <c r="S248" i="31" s="1"/>
  <c r="L248" i="31"/>
  <c r="R248" i="31"/>
  <c r="F249" i="31"/>
  <c r="I249" i="31"/>
  <c r="S249" i="31" s="1"/>
  <c r="L249" i="31"/>
  <c r="R249" i="31"/>
  <c r="F250" i="31"/>
  <c r="I250" i="31"/>
  <c r="S250" i="31" s="1"/>
  <c r="L250" i="31"/>
  <c r="R250" i="31"/>
  <c r="F251" i="31"/>
  <c r="I251" i="31"/>
  <c r="S251" i="31" s="1"/>
  <c r="L251" i="31"/>
  <c r="R251" i="31"/>
  <c r="F252" i="31"/>
  <c r="I252" i="31"/>
  <c r="S252" i="31" s="1"/>
  <c r="L252" i="31"/>
  <c r="R252" i="31"/>
  <c r="F253" i="31"/>
  <c r="I253" i="31"/>
  <c r="S253" i="31" s="1"/>
  <c r="L253" i="31"/>
  <c r="R253" i="31"/>
  <c r="F254" i="31"/>
  <c r="I254" i="31"/>
  <c r="S254" i="31" s="1"/>
  <c r="L254" i="31"/>
  <c r="R254" i="31"/>
  <c r="F255" i="31"/>
  <c r="I255" i="31"/>
  <c r="S255" i="31" s="1"/>
  <c r="L255" i="31"/>
  <c r="R255" i="31"/>
  <c r="F256" i="31"/>
  <c r="I256" i="31"/>
  <c r="S256" i="31" s="1"/>
  <c r="L256" i="31"/>
  <c r="R256" i="31"/>
  <c r="F257" i="31"/>
  <c r="I257" i="31"/>
  <c r="S257" i="31" s="1"/>
  <c r="L257" i="31"/>
  <c r="R257" i="31"/>
  <c r="F258" i="31"/>
  <c r="I258" i="31"/>
  <c r="S258" i="31" s="1"/>
  <c r="L258" i="31"/>
  <c r="R258" i="31"/>
  <c r="F259" i="31"/>
  <c r="I259" i="31"/>
  <c r="S259" i="31" s="1"/>
  <c r="L259" i="31"/>
  <c r="R259" i="31"/>
  <c r="F260" i="31"/>
  <c r="I260" i="31"/>
  <c r="S260" i="31" s="1"/>
  <c r="L260" i="31"/>
  <c r="R260" i="31"/>
  <c r="F261" i="31"/>
  <c r="I261" i="31"/>
  <c r="S261" i="31" s="1"/>
  <c r="L261" i="31"/>
  <c r="R261" i="31"/>
  <c r="F262" i="31"/>
  <c r="I262" i="31"/>
  <c r="S262" i="31" s="1"/>
  <c r="L262" i="31"/>
  <c r="R262" i="31"/>
  <c r="F263" i="31"/>
  <c r="I263" i="31"/>
  <c r="L263" i="31"/>
  <c r="R263" i="31"/>
  <c r="S263" i="31"/>
  <c r="F264" i="31"/>
  <c r="I264" i="31"/>
  <c r="S264" i="31" s="1"/>
  <c r="L264" i="31"/>
  <c r="R264" i="31"/>
  <c r="F265" i="31"/>
  <c r="I265" i="31"/>
  <c r="S265" i="31" s="1"/>
  <c r="L265" i="31"/>
  <c r="R265" i="31"/>
  <c r="F266" i="31"/>
  <c r="I266" i="31"/>
  <c r="L266" i="31"/>
  <c r="R266" i="31"/>
  <c r="S266" i="31"/>
  <c r="F267" i="31"/>
  <c r="I267" i="31"/>
  <c r="S267" i="31" s="1"/>
  <c r="L267" i="31"/>
  <c r="R267" i="31"/>
  <c r="F268" i="31"/>
  <c r="I268" i="31"/>
  <c r="L268" i="31"/>
  <c r="R268" i="31"/>
  <c r="S268" i="31"/>
  <c r="F269" i="31"/>
  <c r="I269" i="31"/>
  <c r="L269" i="31"/>
  <c r="R269" i="31"/>
  <c r="S269" i="31"/>
  <c r="F270" i="31"/>
  <c r="I270" i="31"/>
  <c r="S270" i="31" s="1"/>
  <c r="L270" i="31"/>
  <c r="R270" i="31"/>
  <c r="F271" i="31"/>
  <c r="I271" i="31"/>
  <c r="S271" i="31" s="1"/>
  <c r="L271" i="31"/>
  <c r="R271" i="31"/>
  <c r="F272" i="31"/>
  <c r="I272" i="31"/>
  <c r="S272" i="31" s="1"/>
  <c r="L272" i="31"/>
  <c r="R272" i="31"/>
  <c r="F273" i="31"/>
  <c r="I273" i="31"/>
  <c r="S273" i="31" s="1"/>
  <c r="L273" i="31"/>
  <c r="R273" i="31"/>
  <c r="F274" i="31"/>
  <c r="I274" i="31"/>
  <c r="L274" i="31"/>
  <c r="R274" i="31"/>
  <c r="S274" i="31"/>
  <c r="F275" i="31"/>
  <c r="I275" i="31"/>
  <c r="S275" i="31" s="1"/>
  <c r="L275" i="31"/>
  <c r="R275" i="31"/>
  <c r="F276" i="31"/>
  <c r="I276" i="31"/>
  <c r="L276" i="31"/>
  <c r="R276" i="31"/>
  <c r="S276" i="31"/>
  <c r="F277" i="31"/>
  <c r="I277" i="31"/>
  <c r="S277" i="31" s="1"/>
  <c r="L277" i="31"/>
  <c r="R277" i="31"/>
  <c r="F278" i="31"/>
  <c r="I278" i="31"/>
  <c r="S278" i="31" s="1"/>
  <c r="L278" i="31"/>
  <c r="R278" i="31"/>
  <c r="F279" i="31"/>
  <c r="I279" i="31"/>
  <c r="S279" i="31" s="1"/>
  <c r="L279" i="31"/>
  <c r="R279" i="31"/>
  <c r="F280" i="31"/>
  <c r="I280" i="31"/>
  <c r="L280" i="31"/>
  <c r="R280" i="31"/>
  <c r="S280" i="31"/>
  <c r="F281" i="31"/>
  <c r="I281" i="31"/>
  <c r="S281" i="31" s="1"/>
  <c r="L281" i="31"/>
  <c r="R281" i="31"/>
  <c r="F282" i="31"/>
  <c r="I282" i="31"/>
  <c r="S282" i="31" s="1"/>
  <c r="L282" i="31"/>
  <c r="R282" i="31"/>
  <c r="F283" i="31"/>
  <c r="I283" i="31"/>
  <c r="S283" i="31" s="1"/>
  <c r="L283" i="31"/>
  <c r="R283" i="31"/>
  <c r="F284" i="31"/>
  <c r="I284" i="31"/>
  <c r="L284" i="31"/>
  <c r="R284" i="31"/>
  <c r="S284" i="31"/>
  <c r="F285" i="31"/>
  <c r="I285" i="31"/>
  <c r="S285" i="31" s="1"/>
  <c r="L285" i="31"/>
  <c r="R285" i="31"/>
  <c r="F286" i="31"/>
  <c r="I286" i="31"/>
  <c r="S286" i="31" s="1"/>
  <c r="L286" i="31"/>
  <c r="R286" i="31"/>
  <c r="F287" i="31"/>
  <c r="I287" i="31"/>
  <c r="L287" i="31"/>
  <c r="R287" i="31"/>
  <c r="S287" i="31"/>
  <c r="F288" i="31"/>
  <c r="I288" i="31"/>
  <c r="S288" i="31" s="1"/>
  <c r="L288" i="31"/>
  <c r="R288" i="31"/>
  <c r="F289" i="31"/>
  <c r="I289" i="31"/>
  <c r="S289" i="31" s="1"/>
  <c r="L289" i="31"/>
  <c r="R289" i="31"/>
  <c r="F290" i="31"/>
  <c r="I290" i="31"/>
  <c r="L290" i="31"/>
  <c r="R290" i="31"/>
  <c r="S290" i="31"/>
  <c r="F291" i="31"/>
  <c r="I291" i="31"/>
  <c r="S291" i="31" s="1"/>
  <c r="L291" i="31"/>
  <c r="R291" i="31"/>
  <c r="F292" i="31"/>
  <c r="I292" i="31"/>
  <c r="S292" i="31" s="1"/>
  <c r="L292" i="31"/>
  <c r="R292" i="31"/>
  <c r="F293" i="31"/>
  <c r="I293" i="31"/>
  <c r="S293" i="31" s="1"/>
  <c r="L293" i="31"/>
  <c r="R293" i="31"/>
  <c r="F294" i="31"/>
  <c r="I294" i="31"/>
  <c r="S294" i="31" s="1"/>
  <c r="L294" i="31"/>
  <c r="R294" i="31"/>
  <c r="F295" i="31"/>
  <c r="I295" i="31"/>
  <c r="L295" i="31"/>
  <c r="R295" i="31"/>
  <c r="S295" i="31"/>
  <c r="F296" i="31"/>
  <c r="I296" i="31"/>
  <c r="S296" i="31" s="1"/>
  <c r="L296" i="31"/>
  <c r="R296" i="31"/>
  <c r="F297" i="31"/>
  <c r="I297" i="31"/>
  <c r="L297" i="31"/>
  <c r="R297" i="31"/>
  <c r="S297" i="31"/>
  <c r="F298" i="31"/>
  <c r="I298" i="31"/>
  <c r="L298" i="31"/>
  <c r="R298" i="31"/>
  <c r="S298" i="31"/>
  <c r="F299" i="31"/>
  <c r="I299" i="31"/>
  <c r="S299" i="31" s="1"/>
  <c r="L299" i="31"/>
  <c r="R299" i="31"/>
  <c r="F300" i="31"/>
  <c r="I300" i="31"/>
  <c r="S300" i="31" s="1"/>
  <c r="L300" i="31"/>
  <c r="R300" i="31"/>
  <c r="F301" i="31"/>
  <c r="I301" i="31"/>
  <c r="L301" i="31"/>
  <c r="R301" i="31"/>
  <c r="S301" i="31"/>
  <c r="F302" i="31"/>
  <c r="I302" i="31"/>
  <c r="S302" i="31" s="1"/>
  <c r="L302" i="31"/>
  <c r="R302" i="31"/>
  <c r="F303" i="31"/>
  <c r="I303" i="31"/>
  <c r="S303" i="31" s="1"/>
  <c r="L303" i="31"/>
  <c r="R303" i="31"/>
  <c r="F304" i="31"/>
  <c r="I304" i="31"/>
  <c r="S304" i="31" s="1"/>
  <c r="L304" i="31"/>
  <c r="R304" i="31"/>
  <c r="F305" i="31"/>
  <c r="I305" i="31"/>
  <c r="S305" i="31" s="1"/>
  <c r="L305" i="31"/>
  <c r="R305" i="31"/>
  <c r="F306" i="31"/>
  <c r="I306" i="31"/>
  <c r="S306" i="31" s="1"/>
  <c r="L306" i="31"/>
  <c r="R306" i="31"/>
  <c r="F307" i="31"/>
  <c r="I307" i="31"/>
  <c r="S307" i="31" s="1"/>
  <c r="L307" i="31"/>
  <c r="R307" i="31"/>
  <c r="F308" i="31"/>
  <c r="I308" i="31"/>
  <c r="L308" i="31"/>
  <c r="R308" i="31"/>
  <c r="S308" i="31"/>
  <c r="F309" i="31"/>
  <c r="E9" i="33" s="1"/>
  <c r="I309" i="31"/>
  <c r="L309" i="31"/>
  <c r="E14" i="33" s="1"/>
  <c r="R309" i="31"/>
  <c r="F310" i="31"/>
  <c r="I310" i="31"/>
  <c r="S310" i="31" s="1"/>
  <c r="L310" i="31"/>
  <c r="R310" i="31"/>
  <c r="F311" i="31"/>
  <c r="I311" i="31"/>
  <c r="S311" i="31" s="1"/>
  <c r="L311" i="31"/>
  <c r="R311" i="31"/>
  <c r="F312" i="31"/>
  <c r="I312" i="31"/>
  <c r="L312" i="31"/>
  <c r="R312" i="31"/>
  <c r="S312" i="31"/>
  <c r="F313" i="31"/>
  <c r="I313" i="31"/>
  <c r="S313" i="31" s="1"/>
  <c r="L313" i="31"/>
  <c r="R313" i="31"/>
  <c r="F314" i="31"/>
  <c r="I314" i="31"/>
  <c r="S314" i="31" s="1"/>
  <c r="L314" i="31"/>
  <c r="R314" i="31"/>
  <c r="F315" i="31"/>
  <c r="I315" i="31"/>
  <c r="S315" i="31" s="1"/>
  <c r="L315" i="31"/>
  <c r="R315" i="31"/>
  <c r="F316" i="31"/>
  <c r="I316" i="31"/>
  <c r="L316" i="31"/>
  <c r="R316" i="31"/>
  <c r="S316" i="31"/>
  <c r="F317" i="31"/>
  <c r="I317" i="31"/>
  <c r="L317" i="31"/>
  <c r="R317" i="31"/>
  <c r="S317" i="31"/>
  <c r="F318" i="31"/>
  <c r="I318" i="31"/>
  <c r="L318" i="31"/>
  <c r="F319" i="31"/>
  <c r="I319" i="31"/>
  <c r="L319" i="31"/>
  <c r="F320" i="31"/>
  <c r="I320" i="31"/>
  <c r="L320" i="31"/>
  <c r="F321" i="31"/>
  <c r="I321" i="31"/>
  <c r="L321" i="31"/>
  <c r="F322" i="31"/>
  <c r="I322" i="31"/>
  <c r="L322" i="31"/>
  <c r="F323" i="31"/>
  <c r="I323" i="31"/>
  <c r="L323" i="31"/>
  <c r="F324" i="31"/>
  <c r="I324" i="31"/>
  <c r="L324" i="31"/>
  <c r="F325" i="31"/>
  <c r="I325" i="31"/>
  <c r="L325" i="31"/>
  <c r="F326" i="31"/>
  <c r="I326" i="31"/>
  <c r="L326" i="31"/>
  <c r="F327" i="31"/>
  <c r="I327" i="31"/>
  <c r="L327" i="31"/>
  <c r="F328" i="31"/>
  <c r="I328" i="31"/>
  <c r="L328" i="31"/>
  <c r="F329" i="31"/>
  <c r="I329" i="31"/>
  <c r="L329" i="31"/>
  <c r="F330" i="31"/>
  <c r="I330" i="31"/>
  <c r="L330" i="31"/>
  <c r="F331" i="31"/>
  <c r="I331" i="31"/>
  <c r="L331" i="31"/>
  <c r="F332" i="31"/>
  <c r="I332" i="31"/>
  <c r="L332" i="31"/>
  <c r="F333" i="31"/>
  <c r="I333" i="31"/>
  <c r="L333" i="31"/>
  <c r="F334" i="31"/>
  <c r="I334" i="31"/>
  <c r="L334" i="31"/>
  <c r="F335" i="31"/>
  <c r="I335" i="31"/>
  <c r="L335" i="31"/>
  <c r="F336" i="31"/>
  <c r="I336" i="31"/>
  <c r="L336" i="31"/>
  <c r="F337" i="31"/>
  <c r="I337" i="31"/>
  <c r="L337" i="31"/>
  <c r="F338" i="31"/>
  <c r="I338" i="31"/>
  <c r="L338" i="31"/>
  <c r="F339" i="31"/>
  <c r="I339" i="31"/>
  <c r="L339" i="31"/>
  <c r="F340" i="31"/>
  <c r="I340" i="31"/>
  <c r="L340" i="31"/>
  <c r="F341" i="31"/>
  <c r="I341" i="31"/>
  <c r="L341" i="31"/>
  <c r="F342" i="31"/>
  <c r="I342" i="31"/>
  <c r="L342" i="31"/>
  <c r="F343" i="31"/>
  <c r="I343" i="31"/>
  <c r="L343" i="31"/>
  <c r="F344" i="31"/>
  <c r="I344" i="31"/>
  <c r="L344" i="31"/>
  <c r="F345" i="31"/>
  <c r="I345" i="31"/>
  <c r="L345" i="31"/>
  <c r="F346" i="31"/>
  <c r="I346" i="31"/>
  <c r="L346" i="31"/>
  <c r="F347" i="31"/>
  <c r="I347" i="31"/>
  <c r="L347" i="31"/>
  <c r="F348" i="31"/>
  <c r="I348" i="31"/>
  <c r="L348" i="31"/>
  <c r="F349" i="31"/>
  <c r="I349" i="31"/>
  <c r="L349" i="31"/>
  <c r="F350" i="31"/>
  <c r="I350" i="31"/>
  <c r="L350" i="31"/>
  <c r="F351" i="31"/>
  <c r="I351" i="31"/>
  <c r="L351" i="31"/>
  <c r="F352" i="31"/>
  <c r="I352" i="31"/>
  <c r="L352" i="31"/>
  <c r="F353" i="31"/>
  <c r="I353" i="31"/>
  <c r="L353" i="31"/>
  <c r="F354" i="31"/>
  <c r="I354" i="31"/>
  <c r="L354" i="31"/>
  <c r="F355" i="31"/>
  <c r="I355" i="31"/>
  <c r="L355" i="31"/>
  <c r="F356" i="31"/>
  <c r="I356" i="31"/>
  <c r="L356" i="31"/>
  <c r="F357" i="31"/>
  <c r="I357" i="31"/>
  <c r="L357" i="31"/>
  <c r="F358" i="31"/>
  <c r="I358" i="31"/>
  <c r="L358" i="31"/>
  <c r="F359" i="31"/>
  <c r="I359" i="31"/>
  <c r="L359" i="31"/>
  <c r="F360" i="31"/>
  <c r="I360" i="31"/>
  <c r="L360" i="31"/>
  <c r="F361" i="31"/>
  <c r="I361" i="31"/>
  <c r="L361" i="31"/>
  <c r="F362" i="31"/>
  <c r="I362" i="31"/>
  <c r="L362" i="31"/>
  <c r="F363" i="31"/>
  <c r="I363" i="31"/>
  <c r="L363" i="31"/>
  <c r="F364" i="31"/>
  <c r="I364" i="31"/>
  <c r="L364" i="31"/>
  <c r="F365" i="31"/>
  <c r="I365" i="31"/>
  <c r="L365" i="31"/>
  <c r="F366" i="31"/>
  <c r="I366" i="31"/>
  <c r="L366" i="31"/>
  <c r="F367" i="31"/>
  <c r="I367" i="31"/>
  <c r="L367" i="31"/>
  <c r="F368" i="31"/>
  <c r="I368" i="31"/>
  <c r="L368" i="31"/>
  <c r="F369" i="31"/>
  <c r="I369" i="31"/>
  <c r="L369" i="31"/>
  <c r="F370" i="31"/>
  <c r="I370" i="31"/>
  <c r="L370" i="31"/>
  <c r="F371" i="31"/>
  <c r="I371" i="31"/>
  <c r="L371" i="31"/>
  <c r="F372" i="31"/>
  <c r="C9" i="33" s="1"/>
  <c r="I372" i="31"/>
  <c r="C11" i="33" s="1"/>
  <c r="L372" i="31"/>
  <c r="C14" i="33" s="1"/>
  <c r="F373" i="31"/>
  <c r="I373" i="31"/>
  <c r="L373" i="31"/>
  <c r="F374" i="31"/>
  <c r="I374" i="31"/>
  <c r="L374" i="31"/>
  <c r="F375" i="31"/>
  <c r="I375" i="31"/>
  <c r="L375" i="31"/>
  <c r="F376" i="31"/>
  <c r="I376" i="31"/>
  <c r="L376" i="31"/>
  <c r="F377" i="31"/>
  <c r="I377" i="31"/>
  <c r="L377" i="31"/>
  <c r="F378" i="31"/>
  <c r="I378" i="31"/>
  <c r="L378" i="31"/>
  <c r="F379" i="31"/>
  <c r="I379" i="31"/>
  <c r="L379" i="31"/>
  <c r="F380" i="31"/>
  <c r="I380" i="31"/>
  <c r="L380" i="31"/>
  <c r="F381" i="31"/>
  <c r="I381" i="31"/>
  <c r="L381" i="31"/>
  <c r="F382" i="31"/>
  <c r="I382" i="31"/>
  <c r="L382" i="31"/>
  <c r="F383" i="31"/>
  <c r="I383" i="31"/>
  <c r="L383" i="31"/>
  <c r="F384" i="31"/>
  <c r="I384" i="31"/>
  <c r="L384" i="31"/>
  <c r="F385" i="31"/>
  <c r="I385" i="31"/>
  <c r="L385" i="31"/>
  <c r="F386" i="31"/>
  <c r="I386" i="31"/>
  <c r="L386" i="31"/>
  <c r="F387" i="31"/>
  <c r="I387" i="31"/>
  <c r="L387" i="31"/>
  <c r="F388" i="31"/>
  <c r="I388" i="31"/>
  <c r="L388" i="31"/>
  <c r="F389" i="31"/>
  <c r="I389" i="31"/>
  <c r="L389" i="31"/>
  <c r="F390" i="31"/>
  <c r="I390" i="31"/>
  <c r="L390" i="31"/>
  <c r="F391" i="31"/>
  <c r="I391" i="31"/>
  <c r="L391" i="31"/>
  <c r="F392" i="31"/>
  <c r="I392" i="31"/>
  <c r="L392" i="31"/>
  <c r="F393" i="31"/>
  <c r="I393" i="31"/>
  <c r="L393" i="31"/>
  <c r="F394" i="31"/>
  <c r="I394" i="31"/>
  <c r="L394" i="31"/>
  <c r="F395" i="31"/>
  <c r="I395" i="31"/>
  <c r="L395" i="31"/>
  <c r="F396" i="31"/>
  <c r="I396" i="31"/>
  <c r="L396" i="31"/>
  <c r="F397" i="31"/>
  <c r="I397" i="31"/>
  <c r="L397" i="31"/>
  <c r="F398" i="31"/>
  <c r="I398" i="31"/>
  <c r="L398" i="31"/>
  <c r="F399" i="31"/>
  <c r="I399" i="31"/>
  <c r="L399" i="31"/>
  <c r="F400" i="31"/>
  <c r="I400" i="31"/>
  <c r="L400" i="31"/>
  <c r="F401" i="31"/>
  <c r="I401" i="31"/>
  <c r="L401" i="31"/>
  <c r="F402" i="31"/>
  <c r="I402" i="31"/>
  <c r="L402" i="31"/>
  <c r="F403" i="31"/>
  <c r="I403" i="31"/>
  <c r="L403" i="31"/>
  <c r="F404" i="31"/>
  <c r="I404" i="31"/>
  <c r="L404" i="31"/>
  <c r="F405" i="31"/>
  <c r="I405" i="31"/>
  <c r="L405" i="31"/>
  <c r="F406" i="31"/>
  <c r="I406" i="31"/>
  <c r="L406" i="31"/>
  <c r="F407" i="31"/>
  <c r="I407" i="31"/>
  <c r="L407" i="31"/>
  <c r="F408" i="31"/>
  <c r="I408" i="31"/>
  <c r="L408" i="31"/>
  <c r="F409" i="31"/>
  <c r="G9" i="33" s="1"/>
  <c r="I409" i="31"/>
  <c r="G11" i="33" s="1"/>
  <c r="L409" i="31"/>
  <c r="G14" i="33" s="1"/>
  <c r="F410" i="31"/>
  <c r="I410" i="31"/>
  <c r="L410" i="31"/>
  <c r="F411" i="31"/>
  <c r="I411" i="31"/>
  <c r="L411" i="31"/>
  <c r="F412" i="31"/>
  <c r="I412" i="31"/>
  <c r="L412" i="31"/>
  <c r="F413" i="31"/>
  <c r="I413" i="31"/>
  <c r="L413" i="31"/>
  <c r="F414" i="31"/>
  <c r="I414" i="31"/>
  <c r="L414" i="31"/>
  <c r="F415" i="31"/>
  <c r="I415" i="31"/>
  <c r="L415" i="31"/>
  <c r="F416" i="31"/>
  <c r="I416" i="31"/>
  <c r="L416" i="31"/>
  <c r="F417" i="31"/>
  <c r="I417" i="31"/>
  <c r="L417" i="31"/>
  <c r="F418" i="31"/>
  <c r="I418" i="31"/>
  <c r="L418" i="31"/>
  <c r="F419" i="31"/>
  <c r="I419" i="31"/>
  <c r="L419" i="31"/>
  <c r="F420" i="31"/>
  <c r="I420" i="31"/>
  <c r="L420" i="31"/>
  <c r="F421" i="31"/>
  <c r="I421" i="31"/>
  <c r="L421" i="31"/>
  <c r="F422" i="31"/>
  <c r="I422" i="31"/>
  <c r="L422" i="31"/>
  <c r="F423" i="31"/>
  <c r="I423" i="31"/>
  <c r="L423" i="31"/>
  <c r="F424" i="31"/>
  <c r="I424" i="31"/>
  <c r="L424" i="31"/>
  <c r="F425" i="31"/>
  <c r="I425" i="31"/>
  <c r="L425" i="31"/>
  <c r="F426" i="31"/>
  <c r="I426" i="31"/>
  <c r="L426" i="31"/>
  <c r="F427" i="31"/>
  <c r="I427" i="31"/>
  <c r="L427" i="31"/>
  <c r="F428" i="31"/>
  <c r="I428" i="31"/>
  <c r="L428" i="31"/>
  <c r="F429" i="31"/>
  <c r="I429" i="31"/>
  <c r="L429" i="31"/>
  <c r="F430" i="31"/>
  <c r="I430" i="31"/>
  <c r="L430" i="31"/>
  <c r="F431" i="31"/>
  <c r="I431" i="31"/>
  <c r="L431" i="31"/>
  <c r="F432" i="31"/>
  <c r="I432" i="31"/>
  <c r="L432" i="31"/>
  <c r="F433" i="31"/>
  <c r="I433" i="31"/>
  <c r="L433" i="31"/>
  <c r="F434" i="31"/>
  <c r="I434" i="31"/>
  <c r="L434" i="31"/>
  <c r="F435" i="31"/>
  <c r="I435" i="31"/>
  <c r="L435" i="31"/>
  <c r="F436" i="31"/>
  <c r="I436" i="31"/>
  <c r="L436" i="31"/>
  <c r="F437" i="31"/>
  <c r="I437" i="31"/>
  <c r="L437" i="31"/>
  <c r="F438" i="31"/>
  <c r="I438" i="31"/>
  <c r="L438" i="31"/>
  <c r="F439" i="31"/>
  <c r="I439" i="31"/>
  <c r="L439" i="31"/>
  <c r="F440" i="31"/>
  <c r="I440" i="31"/>
  <c r="L440" i="31"/>
  <c r="F441" i="31"/>
  <c r="I441" i="31"/>
  <c r="L441" i="31"/>
  <c r="F442" i="31"/>
  <c r="I442" i="31"/>
  <c r="L442" i="31"/>
  <c r="F443" i="31"/>
  <c r="I443" i="31"/>
  <c r="L443" i="31"/>
  <c r="F444" i="31"/>
  <c r="I444" i="31"/>
  <c r="L444" i="31"/>
  <c r="F445" i="31"/>
  <c r="I445" i="31"/>
  <c r="L445" i="31"/>
  <c r="F446" i="31"/>
  <c r="I446" i="31"/>
  <c r="L446" i="31"/>
  <c r="F447" i="31"/>
  <c r="I447" i="31"/>
  <c r="L447" i="31"/>
  <c r="F448" i="31"/>
  <c r="I448" i="31"/>
  <c r="L448" i="31"/>
  <c r="F449" i="31"/>
  <c r="I449" i="31"/>
  <c r="L449" i="31"/>
  <c r="F450" i="31"/>
  <c r="I450" i="31"/>
  <c r="L450" i="31"/>
  <c r="F451" i="31"/>
  <c r="I451" i="31"/>
  <c r="L451" i="31"/>
  <c r="F452" i="31"/>
  <c r="I452" i="31"/>
  <c r="L452" i="31"/>
  <c r="F453" i="31"/>
  <c r="I453" i="31"/>
  <c r="L453" i="31"/>
  <c r="F454" i="31"/>
  <c r="I454" i="31"/>
  <c r="L454" i="31"/>
  <c r="F455" i="31"/>
  <c r="I455" i="31"/>
  <c r="L455" i="31"/>
  <c r="F456" i="31"/>
  <c r="I456" i="31"/>
  <c r="L456" i="31"/>
  <c r="F457" i="31"/>
  <c r="I457" i="31"/>
  <c r="L457" i="31"/>
  <c r="F458" i="31"/>
  <c r="I458" i="31"/>
  <c r="L458" i="31"/>
  <c r="F459" i="31"/>
  <c r="I459" i="31"/>
  <c r="L459" i="31"/>
  <c r="F460" i="31"/>
  <c r="I460" i="31"/>
  <c r="L460" i="31"/>
  <c r="F461" i="31"/>
  <c r="I461" i="31"/>
  <c r="L461" i="31"/>
  <c r="F462" i="31"/>
  <c r="I462" i="31"/>
  <c r="L462" i="31"/>
  <c r="F463" i="31"/>
  <c r="I463" i="31"/>
  <c r="L463" i="31"/>
  <c r="F464" i="31"/>
  <c r="I464" i="31"/>
  <c r="L464" i="31"/>
  <c r="F465" i="31"/>
  <c r="I465" i="31"/>
  <c r="L465" i="31"/>
  <c r="F466" i="31"/>
  <c r="I466" i="31"/>
  <c r="L466" i="31"/>
  <c r="F467" i="31"/>
  <c r="I467" i="31"/>
  <c r="L467" i="31"/>
  <c r="F468" i="31"/>
  <c r="I468" i="31"/>
  <c r="L468" i="31"/>
  <c r="F469" i="31"/>
  <c r="I469" i="31"/>
  <c r="L469" i="31"/>
  <c r="F470" i="31"/>
  <c r="I470" i="31"/>
  <c r="L470" i="31"/>
  <c r="F471" i="31"/>
  <c r="I471" i="31"/>
  <c r="L471" i="31"/>
  <c r="F472" i="31"/>
  <c r="I472" i="31"/>
  <c r="L472" i="31"/>
  <c r="F473" i="31"/>
  <c r="I473" i="31"/>
  <c r="L473" i="31"/>
  <c r="F474" i="31"/>
  <c r="I474" i="31"/>
  <c r="L474" i="31"/>
  <c r="F475" i="31"/>
  <c r="I475" i="31"/>
  <c r="L475" i="31"/>
  <c r="F11" i="27"/>
  <c r="G14" i="27"/>
  <c r="G11" i="27"/>
  <c r="B9" i="27"/>
  <c r="G12" i="27"/>
  <c r="G10" i="27"/>
  <c r="G8" i="27"/>
  <c r="G7" i="27"/>
  <c r="G6" i="27"/>
  <c r="F14" i="27"/>
  <c r="F12" i="27"/>
  <c r="F10" i="27"/>
  <c r="F9" i="27"/>
  <c r="F8" i="27"/>
  <c r="F7" i="27"/>
  <c r="F6" i="27"/>
  <c r="E14" i="27"/>
  <c r="E12" i="27"/>
  <c r="E10" i="27"/>
  <c r="E8" i="27"/>
  <c r="E7" i="27"/>
  <c r="E6" i="27"/>
  <c r="D14" i="27"/>
  <c r="D12" i="27"/>
  <c r="D10" i="27"/>
  <c r="D8" i="27"/>
  <c r="D7" i="27"/>
  <c r="D6" i="27"/>
  <c r="C12" i="27"/>
  <c r="C11" i="27"/>
  <c r="C10" i="27"/>
  <c r="C8" i="27"/>
  <c r="C7" i="27"/>
  <c r="C6" i="27"/>
  <c r="B14" i="27"/>
  <c r="B12" i="27"/>
  <c r="B11" i="27"/>
  <c r="B10" i="27"/>
  <c r="B8" i="27"/>
  <c r="B7" i="27"/>
  <c r="B6" i="27"/>
  <c r="S309" i="31" l="1"/>
  <c r="E11" i="33"/>
  <c r="D9" i="27"/>
  <c r="D11" i="27"/>
  <c r="G9" i="27"/>
  <c r="C9" i="27"/>
  <c r="E9" i="27"/>
  <c r="E11" i="27"/>
  <c r="M475" i="17" l="1"/>
  <c r="L475" i="17"/>
  <c r="J475" i="17"/>
  <c r="G475" i="17"/>
  <c r="F475" i="17"/>
  <c r="M474" i="17"/>
  <c r="L474" i="17"/>
  <c r="J474" i="17"/>
  <c r="G474" i="17"/>
  <c r="F474" i="17"/>
  <c r="M473" i="17"/>
  <c r="L473" i="17"/>
  <c r="J473" i="17"/>
  <c r="G473" i="17"/>
  <c r="F473" i="17"/>
  <c r="L472" i="17"/>
  <c r="F472" i="17"/>
  <c r="L471" i="17"/>
  <c r="F471" i="17"/>
  <c r="L470" i="17"/>
  <c r="F470" i="17"/>
  <c r="L469" i="17"/>
  <c r="F469" i="17"/>
  <c r="L468" i="17"/>
  <c r="F468" i="17"/>
  <c r="L467" i="17"/>
  <c r="F467" i="17"/>
  <c r="L466" i="17"/>
  <c r="F466" i="17"/>
  <c r="L465" i="17"/>
  <c r="F465" i="17"/>
  <c r="L464" i="17"/>
  <c r="F464" i="17"/>
  <c r="L463" i="17"/>
  <c r="F463" i="17"/>
  <c r="L462" i="17"/>
  <c r="F462" i="17"/>
  <c r="L461" i="17"/>
  <c r="F461" i="17"/>
  <c r="L460" i="17"/>
  <c r="F460" i="17"/>
  <c r="L459" i="17"/>
  <c r="F459" i="17"/>
  <c r="L458" i="17"/>
  <c r="F458" i="17"/>
  <c r="L457" i="17"/>
  <c r="F457" i="17"/>
  <c r="L456" i="17"/>
  <c r="F456" i="17"/>
  <c r="L455" i="17"/>
  <c r="F455" i="17"/>
  <c r="L454" i="17"/>
  <c r="F454" i="17"/>
  <c r="L453" i="17"/>
  <c r="F453" i="17"/>
  <c r="L452" i="17"/>
  <c r="F452" i="17"/>
  <c r="L451" i="17"/>
  <c r="F451" i="17"/>
  <c r="L450" i="17"/>
  <c r="F450" i="17"/>
  <c r="L449" i="17"/>
  <c r="F449" i="17"/>
  <c r="L448" i="17"/>
  <c r="F448" i="17"/>
  <c r="L447" i="17"/>
  <c r="F447" i="17"/>
  <c r="L446" i="17"/>
  <c r="F446" i="17"/>
  <c r="L445" i="17"/>
  <c r="F445" i="17"/>
  <c r="L444" i="17"/>
  <c r="F444" i="17"/>
  <c r="L443" i="17"/>
  <c r="F443" i="17"/>
  <c r="L442" i="17"/>
  <c r="F442" i="17"/>
  <c r="L441" i="17"/>
  <c r="F441" i="17"/>
  <c r="L440" i="17"/>
  <c r="F440" i="17"/>
  <c r="L439" i="17"/>
  <c r="F439" i="17"/>
  <c r="L438" i="17"/>
  <c r="F438" i="17"/>
  <c r="L437" i="17"/>
  <c r="F437" i="17"/>
  <c r="L436" i="17"/>
  <c r="F436" i="17"/>
  <c r="L435" i="17"/>
  <c r="F435" i="17"/>
  <c r="L434" i="17"/>
  <c r="F434" i="17"/>
  <c r="L433" i="17"/>
  <c r="F433" i="17"/>
  <c r="L432" i="17"/>
  <c r="F432" i="17"/>
  <c r="L431" i="17"/>
  <c r="F431" i="17"/>
  <c r="L430" i="17"/>
  <c r="F430" i="17"/>
  <c r="L429" i="17"/>
  <c r="F429" i="17"/>
  <c r="L428" i="17"/>
  <c r="F428" i="17"/>
  <c r="L427" i="17"/>
  <c r="F427" i="17"/>
  <c r="L426" i="17"/>
  <c r="F426" i="17"/>
  <c r="L425" i="17"/>
  <c r="F425" i="17"/>
  <c r="L424" i="17"/>
  <c r="F424" i="17"/>
  <c r="L423" i="17"/>
  <c r="F423" i="17"/>
  <c r="L422" i="17"/>
  <c r="F422" i="17"/>
  <c r="L421" i="17"/>
  <c r="F421" i="17"/>
  <c r="L420" i="17"/>
  <c r="F420" i="17"/>
  <c r="L419" i="17"/>
  <c r="F419" i="17"/>
  <c r="L418" i="17"/>
  <c r="F418" i="17"/>
  <c r="L417" i="17"/>
  <c r="F417" i="17"/>
  <c r="L416" i="17"/>
  <c r="F416" i="17"/>
  <c r="L415" i="17"/>
  <c r="F415" i="17"/>
  <c r="L414" i="17"/>
  <c r="F414" i="17"/>
  <c r="L413" i="17"/>
  <c r="F413" i="17"/>
  <c r="L412" i="17"/>
  <c r="F412" i="17"/>
  <c r="L411" i="17"/>
  <c r="F411" i="17"/>
  <c r="L410" i="17"/>
  <c r="F410" i="17"/>
  <c r="L409" i="17"/>
  <c r="F409" i="17"/>
  <c r="L408" i="17"/>
  <c r="F408" i="17"/>
  <c r="L407" i="17"/>
  <c r="F407" i="17"/>
  <c r="L406" i="17"/>
  <c r="F406" i="17"/>
  <c r="L405" i="17"/>
  <c r="F405" i="17"/>
  <c r="L404" i="17"/>
  <c r="F404" i="17"/>
  <c r="L403" i="17"/>
  <c r="F403" i="17"/>
  <c r="L402" i="17"/>
  <c r="F402" i="17"/>
  <c r="L401" i="17"/>
  <c r="F401" i="17"/>
  <c r="L400" i="17"/>
  <c r="F400" i="17"/>
  <c r="L399" i="17"/>
  <c r="F399" i="17"/>
  <c r="L398" i="17"/>
  <c r="F398" i="17"/>
  <c r="L397" i="17"/>
  <c r="F397" i="17"/>
  <c r="M396" i="17"/>
  <c r="L396" i="17"/>
  <c r="J396" i="17"/>
  <c r="G396" i="17"/>
  <c r="F396" i="17"/>
  <c r="L395" i="17"/>
  <c r="F395" i="17"/>
  <c r="L394" i="17"/>
  <c r="F394" i="17"/>
  <c r="L393" i="17"/>
  <c r="F393" i="17"/>
  <c r="L392" i="17"/>
  <c r="F392" i="17"/>
  <c r="L391" i="17"/>
  <c r="F391" i="17"/>
  <c r="L390" i="17"/>
  <c r="F390" i="17"/>
  <c r="L389" i="17"/>
  <c r="F389" i="17"/>
  <c r="L388" i="17"/>
  <c r="F388" i="17"/>
  <c r="L387" i="17"/>
  <c r="F387" i="17"/>
  <c r="L386" i="17"/>
  <c r="F386" i="17"/>
  <c r="L385" i="17"/>
  <c r="F385" i="17"/>
  <c r="L384" i="17"/>
  <c r="F384" i="17"/>
  <c r="L383" i="17"/>
  <c r="F383" i="17"/>
  <c r="L382" i="17"/>
  <c r="F382" i="17"/>
  <c r="L381" i="17"/>
  <c r="F381" i="17"/>
  <c r="L380" i="17"/>
  <c r="F380" i="17"/>
  <c r="L379" i="17"/>
  <c r="F379" i="17"/>
  <c r="L378" i="17"/>
  <c r="F378" i="17"/>
  <c r="L377" i="17"/>
  <c r="F377" i="17"/>
  <c r="L376" i="17"/>
  <c r="F376" i="17"/>
  <c r="L375" i="17"/>
  <c r="F375" i="17"/>
  <c r="L374" i="17"/>
  <c r="F374" i="17"/>
  <c r="L373" i="17"/>
  <c r="F373" i="17"/>
  <c r="L372" i="17"/>
  <c r="F372" i="17"/>
  <c r="L371" i="17"/>
  <c r="F371" i="17"/>
  <c r="L370" i="17"/>
  <c r="F370" i="17"/>
  <c r="L369" i="17"/>
  <c r="F369" i="17"/>
  <c r="L368" i="17"/>
  <c r="F368" i="17"/>
  <c r="L367" i="17"/>
  <c r="F367" i="17"/>
  <c r="L366" i="17"/>
  <c r="F366" i="17"/>
  <c r="L365" i="17"/>
  <c r="F365" i="17"/>
  <c r="L364" i="17"/>
  <c r="F364" i="17"/>
  <c r="L363" i="17"/>
  <c r="F363" i="17"/>
  <c r="L362" i="17"/>
  <c r="F362" i="17"/>
  <c r="L361" i="17"/>
  <c r="F361" i="17"/>
  <c r="L360" i="17"/>
  <c r="F360" i="17"/>
  <c r="L359" i="17"/>
  <c r="F359" i="17"/>
  <c r="L358" i="17"/>
  <c r="F358" i="17"/>
  <c r="L357" i="17"/>
  <c r="F357" i="17"/>
  <c r="L356" i="17"/>
  <c r="F356" i="17"/>
  <c r="L355" i="17"/>
  <c r="F355" i="17"/>
  <c r="L354" i="17"/>
  <c r="F354" i="17"/>
  <c r="L353" i="17"/>
  <c r="F353" i="17"/>
  <c r="L352" i="17"/>
  <c r="F352" i="17"/>
  <c r="L351" i="17"/>
  <c r="F351" i="17"/>
  <c r="L350" i="17"/>
  <c r="F350" i="17"/>
  <c r="L349" i="17"/>
  <c r="F349" i="17"/>
  <c r="L348" i="17"/>
  <c r="F348" i="17"/>
  <c r="L347" i="17"/>
  <c r="F347" i="17"/>
  <c r="L346" i="17"/>
  <c r="F346" i="17"/>
  <c r="L345" i="17"/>
  <c r="F345" i="17"/>
  <c r="L344" i="17"/>
  <c r="F344" i="17"/>
  <c r="L343" i="17"/>
  <c r="F343" i="17"/>
  <c r="L342" i="17"/>
  <c r="F342" i="17"/>
  <c r="L341" i="17"/>
  <c r="F341" i="17"/>
  <c r="L340" i="17"/>
  <c r="F340" i="17"/>
  <c r="L339" i="17"/>
  <c r="F339" i="17"/>
  <c r="L338" i="17"/>
  <c r="F338" i="17"/>
  <c r="L337" i="17"/>
  <c r="F337" i="17"/>
  <c r="L336" i="17"/>
  <c r="F336" i="17"/>
  <c r="L335" i="17"/>
  <c r="F335" i="17"/>
  <c r="L334" i="17"/>
  <c r="F334" i="17"/>
  <c r="L333" i="17"/>
  <c r="F333" i="17"/>
  <c r="L332" i="17"/>
  <c r="F332" i="17"/>
  <c r="L331" i="17"/>
  <c r="F331" i="17"/>
  <c r="L330" i="17"/>
  <c r="F330" i="17"/>
  <c r="L329" i="17"/>
  <c r="F329" i="17"/>
  <c r="L328" i="17"/>
  <c r="F328" i="17"/>
  <c r="L327" i="17"/>
  <c r="F327" i="17"/>
  <c r="L326" i="17"/>
  <c r="F326" i="17"/>
  <c r="L325" i="17"/>
  <c r="F325" i="17"/>
  <c r="L324" i="17"/>
  <c r="F324" i="17"/>
  <c r="L323" i="17"/>
  <c r="F323" i="17"/>
  <c r="L322" i="17"/>
  <c r="F322" i="17"/>
  <c r="L321" i="17"/>
  <c r="F321" i="17"/>
  <c r="L320" i="17"/>
  <c r="F320" i="17"/>
  <c r="L319" i="17"/>
  <c r="F319" i="17"/>
  <c r="L318" i="17"/>
  <c r="F318" i="17"/>
  <c r="M317" i="17"/>
  <c r="L317" i="17"/>
  <c r="J317" i="17"/>
  <c r="G317" i="17"/>
  <c r="F317" i="17"/>
  <c r="M316" i="17"/>
  <c r="L316" i="17"/>
  <c r="J316" i="17"/>
  <c r="G316" i="17"/>
  <c r="F316" i="17"/>
  <c r="M315" i="17"/>
  <c r="L315" i="17"/>
  <c r="J315" i="17"/>
  <c r="G315" i="17"/>
  <c r="F315" i="17"/>
  <c r="M314" i="17"/>
  <c r="L314" i="17"/>
  <c r="J314" i="17"/>
  <c r="G314" i="17"/>
  <c r="F314" i="17"/>
  <c r="M313" i="17"/>
  <c r="L313" i="17"/>
  <c r="J313" i="17"/>
  <c r="G313" i="17"/>
  <c r="F313" i="17"/>
  <c r="M312" i="17"/>
  <c r="L312" i="17"/>
  <c r="J312" i="17"/>
  <c r="G312" i="17"/>
  <c r="F312" i="17"/>
  <c r="M311" i="17"/>
  <c r="L311" i="17"/>
  <c r="J311" i="17"/>
  <c r="G311" i="17"/>
  <c r="F311" i="17"/>
  <c r="M310" i="17"/>
  <c r="L310" i="17"/>
  <c r="J310" i="17"/>
  <c r="G310" i="17"/>
  <c r="F310" i="17"/>
  <c r="M309" i="17"/>
  <c r="L309" i="17"/>
  <c r="J309" i="17"/>
  <c r="G309" i="17"/>
  <c r="F309" i="17"/>
  <c r="M308" i="17"/>
  <c r="L308" i="17"/>
  <c r="J308" i="17"/>
  <c r="G308" i="17"/>
  <c r="F308" i="17"/>
  <c r="M307" i="17"/>
  <c r="L307" i="17"/>
  <c r="J307" i="17"/>
  <c r="G307" i="17"/>
  <c r="F307" i="17"/>
  <c r="M306" i="17"/>
  <c r="L306" i="17"/>
  <c r="J306" i="17"/>
  <c r="G306" i="17"/>
  <c r="F306" i="17"/>
  <c r="M305" i="17"/>
  <c r="L305" i="17"/>
  <c r="J305" i="17"/>
  <c r="G305" i="17"/>
  <c r="F305" i="17"/>
  <c r="M304" i="17"/>
  <c r="L304" i="17"/>
  <c r="J304" i="17"/>
  <c r="G304" i="17"/>
  <c r="F304" i="17"/>
  <c r="M303" i="17"/>
  <c r="L303" i="17"/>
  <c r="J303" i="17"/>
  <c r="G303" i="17"/>
  <c r="F303" i="17"/>
  <c r="M302" i="17"/>
  <c r="L302" i="17"/>
  <c r="J302" i="17"/>
  <c r="G302" i="17"/>
  <c r="F302" i="17"/>
  <c r="M301" i="17"/>
  <c r="L301" i="17"/>
  <c r="J301" i="17"/>
  <c r="G301" i="17"/>
  <c r="F301" i="17"/>
  <c r="M300" i="17"/>
  <c r="L300" i="17"/>
  <c r="J300" i="17"/>
  <c r="G300" i="17"/>
  <c r="F300" i="17"/>
  <c r="M299" i="17"/>
  <c r="L299" i="17"/>
  <c r="J299" i="17"/>
  <c r="G299" i="17"/>
  <c r="F299" i="17"/>
  <c r="M298" i="17"/>
  <c r="L298" i="17"/>
  <c r="J298" i="17"/>
  <c r="G298" i="17"/>
  <c r="F298" i="17"/>
  <c r="M297" i="17"/>
  <c r="L297" i="17"/>
  <c r="J297" i="17"/>
  <c r="G297" i="17"/>
  <c r="F297" i="17"/>
  <c r="M296" i="17"/>
  <c r="L296" i="17"/>
  <c r="J296" i="17"/>
  <c r="G296" i="17"/>
  <c r="F296" i="17"/>
  <c r="M295" i="17"/>
  <c r="L295" i="17"/>
  <c r="J295" i="17"/>
  <c r="G295" i="17"/>
  <c r="F295" i="17"/>
  <c r="M294" i="17"/>
  <c r="L294" i="17"/>
  <c r="J294" i="17"/>
  <c r="G294" i="17"/>
  <c r="F294" i="17"/>
  <c r="M293" i="17"/>
  <c r="L293" i="17"/>
  <c r="J293" i="17"/>
  <c r="G293" i="17"/>
  <c r="F293" i="17"/>
  <c r="M292" i="17"/>
  <c r="L292" i="17"/>
  <c r="J292" i="17"/>
  <c r="G292" i="17"/>
  <c r="F292" i="17"/>
  <c r="M291" i="17"/>
  <c r="L291" i="17"/>
  <c r="J291" i="17"/>
  <c r="G291" i="17"/>
  <c r="F291" i="17"/>
  <c r="M290" i="17"/>
  <c r="L290" i="17"/>
  <c r="J290" i="17"/>
  <c r="G290" i="17"/>
  <c r="F290" i="17"/>
  <c r="M289" i="17"/>
  <c r="L289" i="17"/>
  <c r="J289" i="17"/>
  <c r="G289" i="17"/>
  <c r="F289" i="17"/>
  <c r="M288" i="17"/>
  <c r="L288" i="17"/>
  <c r="J288" i="17"/>
  <c r="G288" i="17"/>
  <c r="F288" i="17"/>
  <c r="M287" i="17"/>
  <c r="L287" i="17"/>
  <c r="J287" i="17"/>
  <c r="G287" i="17"/>
  <c r="F287" i="17"/>
  <c r="M286" i="17"/>
  <c r="L286" i="17"/>
  <c r="J286" i="17"/>
  <c r="G286" i="17"/>
  <c r="F286" i="17"/>
  <c r="M285" i="17"/>
  <c r="L285" i="17"/>
  <c r="J285" i="17"/>
  <c r="G285" i="17"/>
  <c r="F285" i="17"/>
  <c r="M284" i="17"/>
  <c r="L284" i="17"/>
  <c r="J284" i="17"/>
  <c r="G284" i="17"/>
  <c r="F284" i="17"/>
  <c r="M283" i="17"/>
  <c r="L283" i="17"/>
  <c r="J283" i="17"/>
  <c r="G283" i="17"/>
  <c r="F283" i="17"/>
  <c r="M282" i="17"/>
  <c r="L282" i="17"/>
  <c r="J282" i="17"/>
  <c r="G282" i="17"/>
  <c r="F282" i="17"/>
  <c r="M281" i="17"/>
  <c r="L281" i="17"/>
  <c r="J281" i="17"/>
  <c r="G281" i="17"/>
  <c r="F281" i="17"/>
  <c r="M280" i="17"/>
  <c r="L280" i="17"/>
  <c r="J280" i="17"/>
  <c r="G280" i="17"/>
  <c r="F280" i="17"/>
  <c r="M279" i="17"/>
  <c r="L279" i="17"/>
  <c r="J279" i="17"/>
  <c r="G279" i="17"/>
  <c r="F279" i="17"/>
  <c r="M278" i="17"/>
  <c r="L278" i="17"/>
  <c r="J278" i="17"/>
  <c r="G278" i="17"/>
  <c r="F278" i="17"/>
  <c r="M277" i="17"/>
  <c r="L277" i="17"/>
  <c r="J277" i="17"/>
  <c r="G277" i="17"/>
  <c r="F277" i="17"/>
  <c r="L276" i="17"/>
  <c r="F276" i="17"/>
  <c r="L275" i="17"/>
  <c r="F275" i="17"/>
  <c r="L274" i="17"/>
  <c r="F274" i="17"/>
  <c r="L273" i="17"/>
  <c r="F273" i="17"/>
  <c r="L272" i="17"/>
  <c r="F272" i="17"/>
  <c r="L271" i="17"/>
  <c r="F271" i="17"/>
  <c r="L270" i="17"/>
  <c r="F270" i="17"/>
  <c r="L269" i="17"/>
  <c r="F269" i="17"/>
  <c r="L268" i="17"/>
  <c r="F268" i="17"/>
  <c r="L267" i="17"/>
  <c r="F267" i="17"/>
  <c r="L266" i="17"/>
  <c r="F266" i="17"/>
  <c r="L265" i="17"/>
  <c r="F265" i="17"/>
  <c r="L264" i="17"/>
  <c r="F264" i="17"/>
  <c r="L263" i="17"/>
  <c r="F263" i="17"/>
  <c r="L262" i="17"/>
  <c r="F262" i="17"/>
  <c r="L261" i="17"/>
  <c r="F261" i="17"/>
  <c r="L260" i="17"/>
  <c r="F260" i="17"/>
  <c r="L259" i="17"/>
  <c r="F259" i="17"/>
  <c r="L258" i="17"/>
  <c r="F258" i="17"/>
  <c r="L257" i="17"/>
  <c r="F257" i="17"/>
  <c r="L256" i="17"/>
  <c r="F256" i="17"/>
  <c r="L255" i="17"/>
  <c r="F255" i="17"/>
  <c r="L254" i="17"/>
  <c r="F254" i="17"/>
  <c r="L253" i="17"/>
  <c r="F253" i="17"/>
  <c r="L252" i="17"/>
  <c r="F252" i="17"/>
  <c r="L251" i="17"/>
  <c r="F251" i="17"/>
  <c r="L250" i="17"/>
  <c r="F250" i="17"/>
  <c r="L249" i="17"/>
  <c r="F249" i="17"/>
  <c r="L248" i="17"/>
  <c r="F248" i="17"/>
  <c r="L247" i="17"/>
  <c r="F247" i="17"/>
  <c r="L246" i="17"/>
  <c r="F246" i="17"/>
  <c r="L245" i="17"/>
  <c r="F245" i="17"/>
  <c r="L244" i="17"/>
  <c r="F244" i="17"/>
  <c r="L243" i="17"/>
  <c r="F243" i="17"/>
  <c r="L242" i="17"/>
  <c r="F242" i="17"/>
  <c r="L241" i="17"/>
  <c r="F241" i="17"/>
  <c r="L240" i="17"/>
  <c r="F240" i="17"/>
  <c r="L239" i="17"/>
  <c r="F239" i="17"/>
  <c r="M238" i="17"/>
  <c r="L238" i="17"/>
  <c r="J238" i="17"/>
  <c r="G238" i="17"/>
  <c r="F238" i="17"/>
  <c r="M237" i="17"/>
  <c r="L237" i="17"/>
  <c r="J237" i="17"/>
  <c r="G237" i="17"/>
  <c r="F237" i="17"/>
  <c r="L236" i="17"/>
  <c r="I236" i="17"/>
  <c r="F236" i="17"/>
  <c r="L235" i="17"/>
  <c r="I235" i="17"/>
  <c r="F235" i="17"/>
  <c r="L234" i="17"/>
  <c r="I234" i="17"/>
  <c r="F234" i="17"/>
  <c r="L233" i="17"/>
  <c r="I233" i="17"/>
  <c r="F233" i="17"/>
  <c r="L232" i="17"/>
  <c r="I232" i="17"/>
  <c r="F232" i="17"/>
  <c r="L231" i="17"/>
  <c r="I231" i="17"/>
  <c r="F231" i="17"/>
  <c r="L230" i="17"/>
  <c r="I230" i="17"/>
  <c r="F230" i="17"/>
  <c r="L229" i="17"/>
  <c r="I229" i="17"/>
  <c r="F229" i="17"/>
  <c r="L228" i="17"/>
  <c r="I228" i="17"/>
  <c r="F228" i="17"/>
  <c r="L227" i="17"/>
  <c r="I227" i="17"/>
  <c r="F227" i="17"/>
  <c r="L226" i="17"/>
  <c r="I226" i="17"/>
  <c r="F226" i="17"/>
  <c r="L225" i="17"/>
  <c r="I225" i="17"/>
  <c r="F225" i="17"/>
  <c r="L224" i="17"/>
  <c r="I224" i="17"/>
  <c r="F224" i="17"/>
  <c r="L223" i="17"/>
  <c r="I223" i="17"/>
  <c r="F223" i="17"/>
  <c r="L222" i="17"/>
  <c r="I222" i="17"/>
  <c r="F222" i="17"/>
  <c r="L221" i="17"/>
  <c r="I221" i="17"/>
  <c r="F221" i="17"/>
  <c r="L220" i="17"/>
  <c r="I220" i="17"/>
  <c r="F220" i="17"/>
  <c r="L219" i="17"/>
  <c r="I219" i="17"/>
  <c r="F219" i="17"/>
  <c r="L218" i="17"/>
  <c r="I218" i="17"/>
  <c r="F218" i="17"/>
  <c r="L217" i="17"/>
  <c r="I217" i="17"/>
  <c r="F217" i="17"/>
  <c r="L216" i="17"/>
  <c r="I216" i="17"/>
  <c r="F216" i="17"/>
  <c r="L215" i="17"/>
  <c r="I215" i="17"/>
  <c r="F215" i="17"/>
  <c r="L214" i="17"/>
  <c r="I214" i="17"/>
  <c r="F214" i="17"/>
  <c r="L213" i="17"/>
  <c r="I213" i="17"/>
  <c r="F213" i="17"/>
  <c r="L212" i="17"/>
  <c r="I212" i="17"/>
  <c r="F212" i="17"/>
  <c r="L211" i="17"/>
  <c r="I211" i="17"/>
  <c r="F211" i="17"/>
  <c r="L210" i="17"/>
  <c r="I210" i="17"/>
  <c r="F210" i="17"/>
  <c r="L209" i="17"/>
  <c r="I209" i="17"/>
  <c r="F209" i="17"/>
  <c r="L208" i="17"/>
  <c r="I208" i="17"/>
  <c r="F208" i="17"/>
  <c r="L207" i="17"/>
  <c r="I207" i="17"/>
  <c r="F207" i="17"/>
  <c r="L206" i="17"/>
  <c r="I206" i="17"/>
  <c r="F206" i="17"/>
  <c r="L205" i="17"/>
  <c r="I205" i="17"/>
  <c r="F205" i="17"/>
  <c r="L204" i="17"/>
  <c r="I204" i="17"/>
  <c r="F204" i="17"/>
  <c r="L203" i="17"/>
  <c r="I203" i="17"/>
  <c r="F203" i="17"/>
  <c r="L202" i="17"/>
  <c r="I202" i="17"/>
  <c r="F202" i="17"/>
  <c r="L201" i="17"/>
  <c r="I201" i="17"/>
  <c r="F201" i="17"/>
  <c r="L200" i="17"/>
  <c r="I200" i="17"/>
  <c r="F200" i="17"/>
  <c r="L199" i="17"/>
  <c r="I199" i="17"/>
  <c r="F199" i="17"/>
  <c r="L198" i="17"/>
  <c r="I198" i="17"/>
  <c r="F198" i="17"/>
  <c r="L197" i="17"/>
  <c r="I197" i="17"/>
  <c r="F197" i="17"/>
  <c r="L196" i="17"/>
  <c r="I196" i="17"/>
  <c r="F196" i="17"/>
  <c r="L195" i="17"/>
  <c r="I195" i="17"/>
  <c r="F195" i="17"/>
  <c r="L194" i="17"/>
  <c r="I194" i="17"/>
  <c r="F194" i="17"/>
  <c r="L193" i="17"/>
  <c r="I193" i="17"/>
  <c r="F193" i="17"/>
  <c r="L192" i="17"/>
  <c r="I192" i="17"/>
  <c r="F192" i="17"/>
  <c r="L191" i="17"/>
  <c r="I191" i="17"/>
  <c r="F191" i="17"/>
  <c r="L190" i="17"/>
  <c r="I190" i="17"/>
  <c r="F190" i="17"/>
  <c r="L189" i="17"/>
  <c r="I189" i="17"/>
  <c r="F189" i="17"/>
  <c r="L188" i="17"/>
  <c r="I188" i="17"/>
  <c r="F188" i="17"/>
  <c r="L187" i="17"/>
  <c r="I187" i="17"/>
  <c r="F187" i="17"/>
  <c r="L186" i="17"/>
  <c r="I186" i="17"/>
  <c r="F186" i="17"/>
  <c r="L185" i="17"/>
  <c r="I185" i="17"/>
  <c r="F185" i="17"/>
  <c r="L184" i="17"/>
  <c r="I184" i="17"/>
  <c r="F184" i="17"/>
  <c r="L183" i="17"/>
  <c r="I183" i="17"/>
  <c r="F183" i="17"/>
  <c r="L182" i="17"/>
  <c r="I182" i="17"/>
  <c r="F182" i="17"/>
  <c r="L181" i="17"/>
  <c r="I181" i="17"/>
  <c r="F181" i="17"/>
  <c r="L180" i="17"/>
  <c r="I180" i="17"/>
  <c r="F180" i="17"/>
  <c r="L179" i="17"/>
  <c r="I179" i="17"/>
  <c r="F179" i="17"/>
  <c r="L178" i="17"/>
  <c r="I178" i="17"/>
  <c r="F178" i="17"/>
  <c r="L177" i="17"/>
  <c r="I177" i="17"/>
  <c r="F177" i="17"/>
  <c r="L176" i="17"/>
  <c r="I176" i="17"/>
  <c r="F176" i="17"/>
  <c r="L175" i="17"/>
  <c r="I175" i="17"/>
  <c r="F175" i="17"/>
  <c r="L174" i="17"/>
  <c r="I174" i="17"/>
  <c r="F174" i="17"/>
  <c r="L173" i="17"/>
  <c r="I173" i="17"/>
  <c r="F173" i="17"/>
  <c r="L172" i="17"/>
  <c r="I172" i="17"/>
  <c r="F172" i="17"/>
  <c r="L171" i="17"/>
  <c r="I171" i="17"/>
  <c r="F171" i="17"/>
  <c r="L170" i="17"/>
  <c r="I170" i="17"/>
  <c r="F170" i="17"/>
  <c r="L169" i="17"/>
  <c r="I169" i="17"/>
  <c r="F169" i="17"/>
  <c r="L168" i="17"/>
  <c r="I168" i="17"/>
  <c r="F168" i="17"/>
  <c r="L167" i="17"/>
  <c r="I167" i="17"/>
  <c r="F167" i="17"/>
  <c r="L166" i="17"/>
  <c r="I166" i="17"/>
  <c r="F166" i="17"/>
  <c r="L165" i="17"/>
  <c r="I165" i="17"/>
  <c r="F165" i="17"/>
  <c r="L164" i="17"/>
  <c r="I164" i="17"/>
  <c r="F164" i="17"/>
  <c r="L163" i="17"/>
  <c r="I163" i="17"/>
  <c r="F163" i="17"/>
  <c r="L162" i="17"/>
  <c r="I162" i="17"/>
  <c r="F162" i="17"/>
  <c r="L161" i="17"/>
  <c r="I161" i="17"/>
  <c r="F161" i="17"/>
  <c r="L160" i="17"/>
  <c r="I160" i="17"/>
  <c r="F160" i="17"/>
  <c r="M159" i="17"/>
  <c r="L159" i="17"/>
  <c r="J159" i="17"/>
  <c r="G159" i="17"/>
  <c r="F159" i="17"/>
  <c r="M158" i="17"/>
  <c r="L158" i="17"/>
  <c r="J158" i="17"/>
  <c r="G158" i="17"/>
  <c r="F158" i="17"/>
  <c r="M157" i="17"/>
  <c r="L157" i="17"/>
  <c r="J157" i="17"/>
  <c r="G157" i="17"/>
  <c r="F157" i="17"/>
  <c r="M156" i="17"/>
  <c r="L156" i="17"/>
  <c r="J156" i="17"/>
  <c r="G156" i="17"/>
  <c r="F156" i="17"/>
  <c r="M155" i="17"/>
  <c r="L155" i="17"/>
  <c r="J155" i="17"/>
  <c r="G155" i="17"/>
  <c r="F155" i="17"/>
  <c r="M154" i="17"/>
  <c r="L154" i="17"/>
  <c r="J154" i="17"/>
  <c r="G154" i="17"/>
  <c r="F154" i="17"/>
  <c r="M153" i="17"/>
  <c r="L153" i="17"/>
  <c r="J153" i="17"/>
  <c r="G153" i="17"/>
  <c r="F153" i="17"/>
  <c r="M152" i="17"/>
  <c r="L152" i="17"/>
  <c r="J152" i="17"/>
  <c r="G152" i="17"/>
  <c r="F152" i="17"/>
  <c r="M151" i="17"/>
  <c r="L151" i="17"/>
  <c r="J151" i="17"/>
  <c r="G151" i="17"/>
  <c r="F151" i="17"/>
  <c r="M150" i="17"/>
  <c r="L150" i="17"/>
  <c r="J150" i="17"/>
  <c r="G150" i="17"/>
  <c r="F150" i="17"/>
  <c r="M149" i="17"/>
  <c r="L149" i="17"/>
  <c r="J149" i="17"/>
  <c r="G149" i="17"/>
  <c r="F149" i="17"/>
  <c r="M148" i="17"/>
  <c r="L148" i="17"/>
  <c r="J148" i="17"/>
  <c r="G148" i="17"/>
  <c r="F148" i="17"/>
  <c r="M147" i="17"/>
  <c r="L147" i="17"/>
  <c r="J147" i="17"/>
  <c r="G147" i="17"/>
  <c r="F147" i="17"/>
  <c r="M146" i="17"/>
  <c r="L146" i="17"/>
  <c r="J146" i="17"/>
  <c r="G146" i="17"/>
  <c r="F146" i="17"/>
  <c r="M145" i="17"/>
  <c r="L145" i="17"/>
  <c r="J145" i="17"/>
  <c r="G145" i="17"/>
  <c r="F145" i="17"/>
  <c r="M144" i="17"/>
  <c r="L144" i="17"/>
  <c r="J144" i="17"/>
  <c r="G144" i="17"/>
  <c r="F144" i="17"/>
  <c r="M143" i="17"/>
  <c r="L143" i="17"/>
  <c r="J143" i="17"/>
  <c r="G143" i="17"/>
  <c r="F143" i="17"/>
  <c r="M142" i="17"/>
  <c r="L142" i="17"/>
  <c r="J142" i="17"/>
  <c r="G142" i="17"/>
  <c r="F142" i="17"/>
  <c r="M141" i="17"/>
  <c r="L141" i="17"/>
  <c r="J141" i="17"/>
  <c r="G141" i="17"/>
  <c r="F141" i="17"/>
  <c r="M140" i="17"/>
  <c r="L140" i="17"/>
  <c r="J140" i="17"/>
  <c r="G140" i="17"/>
  <c r="F140" i="17"/>
  <c r="M139" i="17"/>
  <c r="L139" i="17"/>
  <c r="J139" i="17"/>
  <c r="G139" i="17"/>
  <c r="F139" i="17"/>
  <c r="M138" i="17"/>
  <c r="L138" i="17"/>
  <c r="J138" i="17"/>
  <c r="G138" i="17"/>
  <c r="F138" i="17"/>
  <c r="M137" i="17"/>
  <c r="L137" i="17"/>
  <c r="J137" i="17"/>
  <c r="G137" i="17"/>
  <c r="F137" i="17"/>
  <c r="L136" i="17"/>
  <c r="F136" i="17"/>
  <c r="L135" i="17"/>
  <c r="F135" i="17"/>
  <c r="L134" i="17"/>
  <c r="F134" i="17"/>
  <c r="L133" i="17"/>
  <c r="F133" i="17"/>
  <c r="L132" i="17"/>
  <c r="F132" i="17"/>
  <c r="L131" i="17"/>
  <c r="F131" i="17"/>
  <c r="L130" i="17"/>
  <c r="F130" i="17"/>
  <c r="L129" i="17"/>
  <c r="F129" i="17"/>
  <c r="L128" i="17"/>
  <c r="F128" i="17"/>
  <c r="L127" i="17"/>
  <c r="F127" i="17"/>
  <c r="L126" i="17"/>
  <c r="F126" i="17"/>
  <c r="L125" i="17"/>
  <c r="F125" i="17"/>
  <c r="L124" i="17"/>
  <c r="F124" i="17"/>
  <c r="L123" i="17"/>
  <c r="F123" i="17"/>
  <c r="L122" i="17"/>
  <c r="F122" i="17"/>
  <c r="L121" i="17"/>
  <c r="F121" i="17"/>
  <c r="L120" i="17"/>
  <c r="F120" i="17"/>
  <c r="L119" i="17"/>
  <c r="F119" i="17"/>
  <c r="L118" i="17"/>
  <c r="F118" i="17"/>
  <c r="L117" i="17"/>
  <c r="F117" i="17"/>
  <c r="L116" i="17"/>
  <c r="F116" i="17"/>
  <c r="L115" i="17"/>
  <c r="F115" i="17"/>
  <c r="L114" i="17"/>
  <c r="F114" i="17"/>
  <c r="L113" i="17"/>
  <c r="F113" i="17"/>
  <c r="L112" i="17"/>
  <c r="F112" i="17"/>
  <c r="L111" i="17"/>
  <c r="F111" i="17"/>
  <c r="L110" i="17"/>
  <c r="F110" i="17"/>
  <c r="L109" i="17"/>
  <c r="F109" i="17"/>
  <c r="L108" i="17"/>
  <c r="F108" i="17"/>
  <c r="L107" i="17"/>
  <c r="F107" i="17"/>
  <c r="L106" i="17"/>
  <c r="F106" i="17"/>
  <c r="L105" i="17"/>
  <c r="F105" i="17"/>
  <c r="L104" i="17"/>
  <c r="F104" i="17"/>
  <c r="L103" i="17"/>
  <c r="F103" i="17"/>
  <c r="L102" i="17"/>
  <c r="F102" i="17"/>
  <c r="L101" i="17"/>
  <c r="F101" i="17"/>
  <c r="L100" i="17"/>
  <c r="F100" i="17"/>
  <c r="L99" i="17"/>
  <c r="F99" i="17"/>
  <c r="L98" i="17"/>
  <c r="F98" i="17"/>
  <c r="L97" i="17"/>
  <c r="F97" i="17"/>
  <c r="L96" i="17"/>
  <c r="F96" i="17"/>
  <c r="L95" i="17"/>
  <c r="F95" i="17"/>
  <c r="L94" i="17"/>
  <c r="F94" i="17"/>
  <c r="L93" i="17"/>
  <c r="F93" i="17"/>
  <c r="L92" i="17"/>
  <c r="F92" i="17"/>
  <c r="L91" i="17"/>
  <c r="F91" i="17"/>
  <c r="L90" i="17"/>
  <c r="F90" i="17"/>
  <c r="L89" i="17"/>
  <c r="F89" i="17"/>
  <c r="L88" i="17"/>
  <c r="F88" i="17"/>
  <c r="L87" i="17"/>
  <c r="F87" i="17"/>
  <c r="L86" i="17"/>
  <c r="F86" i="17"/>
  <c r="L85" i="17"/>
  <c r="F85" i="17"/>
  <c r="L84" i="17"/>
  <c r="F84" i="17"/>
  <c r="L83" i="17"/>
  <c r="F83" i="17"/>
  <c r="L82" i="17"/>
  <c r="F82" i="17"/>
  <c r="L81" i="17"/>
  <c r="F81" i="17"/>
  <c r="M80" i="17"/>
  <c r="L80" i="17"/>
  <c r="J80" i="17"/>
  <c r="G80" i="17"/>
  <c r="F80" i="17"/>
  <c r="M79" i="17"/>
  <c r="L79" i="17"/>
  <c r="J79" i="17"/>
  <c r="G79" i="17"/>
  <c r="F79" i="17"/>
  <c r="L78" i="17"/>
  <c r="F78" i="17"/>
  <c r="L77" i="17"/>
  <c r="F77" i="17"/>
  <c r="L76" i="17"/>
  <c r="F76" i="17"/>
  <c r="L75" i="17"/>
  <c r="F75" i="17"/>
  <c r="L74" i="17"/>
  <c r="F74" i="17"/>
  <c r="L73" i="17"/>
  <c r="F73" i="17"/>
  <c r="L72" i="17"/>
  <c r="F72" i="17"/>
  <c r="L71" i="17"/>
  <c r="F71" i="17"/>
  <c r="L70" i="17"/>
  <c r="F70" i="17"/>
  <c r="L69" i="17"/>
  <c r="F69" i="17"/>
  <c r="L68" i="17"/>
  <c r="F68" i="17"/>
  <c r="L67" i="17"/>
  <c r="F67" i="17"/>
  <c r="L66" i="17"/>
  <c r="F66" i="17"/>
  <c r="L65" i="17"/>
  <c r="F65" i="17"/>
  <c r="L64" i="17"/>
  <c r="F64" i="17"/>
  <c r="L63" i="17"/>
  <c r="F63" i="17"/>
  <c r="L62" i="17"/>
  <c r="F62" i="17"/>
  <c r="L61" i="17"/>
  <c r="F61" i="17"/>
  <c r="L60" i="17"/>
  <c r="F60" i="17"/>
  <c r="L59" i="17"/>
  <c r="F59" i="17"/>
  <c r="L58" i="17"/>
  <c r="F58" i="17"/>
  <c r="L57" i="17"/>
  <c r="F57" i="17"/>
  <c r="L56" i="17"/>
  <c r="F56" i="17"/>
  <c r="L55" i="17"/>
  <c r="F55" i="17"/>
  <c r="L54" i="17"/>
  <c r="F54" i="17"/>
  <c r="L53" i="17"/>
  <c r="F53" i="17"/>
  <c r="L52" i="17"/>
  <c r="F52" i="17"/>
  <c r="L51" i="17"/>
  <c r="F51" i="17"/>
  <c r="L50" i="17"/>
  <c r="F50" i="17"/>
  <c r="L49" i="17"/>
  <c r="F49" i="17"/>
  <c r="L48" i="17"/>
  <c r="F48" i="17"/>
  <c r="L47" i="17"/>
  <c r="F47" i="17"/>
  <c r="L46" i="17"/>
  <c r="F46" i="17"/>
  <c r="L45" i="17"/>
  <c r="F45" i="17"/>
  <c r="L44" i="17"/>
  <c r="F44" i="17"/>
  <c r="L43" i="17"/>
  <c r="F43" i="17"/>
  <c r="L42" i="17"/>
  <c r="F42" i="17"/>
  <c r="L41" i="17"/>
  <c r="F41" i="17"/>
  <c r="L40" i="17"/>
  <c r="F40" i="17"/>
  <c r="L39" i="17"/>
  <c r="F39" i="17"/>
  <c r="L38" i="17"/>
  <c r="F38" i="17"/>
  <c r="L37" i="17"/>
  <c r="F37" i="17"/>
  <c r="L36" i="17"/>
  <c r="F36" i="17"/>
  <c r="L35" i="17"/>
  <c r="F35" i="17"/>
  <c r="L34" i="17"/>
  <c r="F34" i="17"/>
  <c r="L33" i="17"/>
  <c r="F33" i="17"/>
  <c r="L32" i="17"/>
  <c r="F32" i="17"/>
  <c r="L31" i="17"/>
  <c r="F31" i="17"/>
  <c r="L30" i="17"/>
  <c r="F30" i="17"/>
  <c r="L29" i="17"/>
  <c r="F29" i="17"/>
  <c r="L28" i="17"/>
  <c r="F28" i="17"/>
  <c r="L27" i="17"/>
  <c r="F27" i="17"/>
  <c r="L26" i="17"/>
  <c r="F26" i="17"/>
  <c r="L25" i="17"/>
  <c r="F25" i="17"/>
  <c r="L24" i="17"/>
  <c r="F24" i="17"/>
  <c r="L23" i="17"/>
  <c r="F23" i="17"/>
  <c r="L22" i="17"/>
  <c r="F22" i="17"/>
  <c r="L21" i="17"/>
  <c r="F21" i="17"/>
  <c r="L20" i="17"/>
  <c r="F20" i="17"/>
  <c r="L19" i="17"/>
  <c r="F19" i="17"/>
  <c r="L18" i="17"/>
  <c r="F18" i="17"/>
  <c r="L17" i="17"/>
  <c r="F17" i="17"/>
  <c r="L16" i="17"/>
  <c r="F16" i="17"/>
  <c r="L15" i="17"/>
  <c r="F15" i="17"/>
  <c r="L14" i="17"/>
  <c r="F14" i="17"/>
  <c r="L13" i="17"/>
  <c r="F13" i="17"/>
  <c r="L12" i="17"/>
  <c r="F12" i="17"/>
  <c r="L11" i="17"/>
  <c r="F11" i="17"/>
  <c r="L10" i="17"/>
  <c r="F10" i="17"/>
  <c r="L9" i="17"/>
  <c r="F9" i="17"/>
  <c r="L8" i="17"/>
  <c r="F8" i="17"/>
  <c r="L7" i="17"/>
  <c r="F7" i="17"/>
  <c r="L6" i="17"/>
  <c r="F6" i="17"/>
  <c r="L5" i="17"/>
  <c r="F5" i="17"/>
  <c r="L4" i="17"/>
  <c r="F4" i="17"/>
  <c r="L3" i="17"/>
  <c r="F3" i="17"/>
  <c r="L2" i="17"/>
  <c r="F2" i="17"/>
</calcChain>
</file>

<file path=xl/sharedStrings.xml><?xml version="1.0" encoding="utf-8"?>
<sst xmlns="http://schemas.openxmlformats.org/spreadsheetml/2006/main" count="5199" uniqueCount="222">
  <si>
    <t>Saaremaa vald</t>
  </si>
  <si>
    <t>Koduteenus</t>
  </si>
  <si>
    <t>Tugiisikuteenus</t>
  </si>
  <si>
    <t>Isikliku abistaja teenus</t>
  </si>
  <si>
    <t>Sotsiaaltransporditeenus</t>
  </si>
  <si>
    <t>Eluruumi tagamise teenus</t>
  </si>
  <si>
    <t>Võlanõustamisteenus</t>
  </si>
  <si>
    <t>Teenuse saajate arv</t>
  </si>
  <si>
    <t>Kulutused teenusele kokku (€)</t>
  </si>
  <si>
    <t>Teenuse saajate arv 1000 elaniku kohta</t>
  </si>
  <si>
    <t>... koht omavalitsuste pingereas (teenuse saajaid 1000 elaniku kohta, suurim esimesena)</t>
  </si>
  <si>
    <t>Osutatud teenuse keskmine maksumus tunnis (sotsiaaltransporditeenusel sõidukorra kohta ja eluruumi tagamise teenusel teenuse saaja kohta)</t>
  </si>
  <si>
    <t>Teenuse kulude osakaal (kõik kulud va teenuse saaja rahastus) omavalitsuse sotsiaalkaitse kuludes (%)</t>
  </si>
  <si>
    <t>KOV</t>
  </si>
  <si>
    <t>Rahvaarv</t>
  </si>
  <si>
    <t>Sotsiaalkaitse kulud</t>
  </si>
  <si>
    <t>Alutaguse vald</t>
  </si>
  <si>
    <t>Anija vald</t>
  </si>
  <si>
    <t>Antsla vald</t>
  </si>
  <si>
    <t>Elva vald</t>
  </si>
  <si>
    <t>Haapsalu linn</t>
  </si>
  <si>
    <t>Haljala vald</t>
  </si>
  <si>
    <t>Harku vald</t>
  </si>
  <si>
    <t>Hiiumaa vald</t>
  </si>
  <si>
    <t>Häädemeeste vald</t>
  </si>
  <si>
    <t>Jõelähtme vald</t>
  </si>
  <si>
    <t>Jõgeva vald</t>
  </si>
  <si>
    <t>Jõhvi vald</t>
  </si>
  <si>
    <t>Järva vald</t>
  </si>
  <si>
    <t>Kadrina vald</t>
  </si>
  <si>
    <t>Kambja vald</t>
  </si>
  <si>
    <t>Kanepi vald</t>
  </si>
  <si>
    <t>Kastre vald</t>
  </si>
  <si>
    <t>Kehtna vald</t>
  </si>
  <si>
    <t>Keila linn</t>
  </si>
  <si>
    <t>Kihnu vald</t>
  </si>
  <si>
    <t>Kiili vald</t>
  </si>
  <si>
    <t>Kohila vald</t>
  </si>
  <si>
    <t>Kohtla-Järve linn</t>
  </si>
  <si>
    <t>Kose vald</t>
  </si>
  <si>
    <t>Kuusalu vald</t>
  </si>
  <si>
    <t>Loksa linn</t>
  </si>
  <si>
    <t>Luunja vald</t>
  </si>
  <si>
    <t>Lääne-Harju vald</t>
  </si>
  <si>
    <t>Lääne-Nigula vald</t>
  </si>
  <si>
    <t>Lääneranna vald</t>
  </si>
  <si>
    <t>Lüganuse vald</t>
  </si>
  <si>
    <t>Maardu linn</t>
  </si>
  <si>
    <t>Muhu vald</t>
  </si>
  <si>
    <t>Mulgi vald</t>
  </si>
  <si>
    <t>Mustvee vald</t>
  </si>
  <si>
    <t>Märjamaa vald</t>
  </si>
  <si>
    <t>Narva linn</t>
  </si>
  <si>
    <t>Narva-Jõesuu linn</t>
  </si>
  <si>
    <t>Nõo vald</t>
  </si>
  <si>
    <t>Otepää vald</t>
  </si>
  <si>
    <t>Paide linn</t>
  </si>
  <si>
    <t>Peipsiääre vald</t>
  </si>
  <si>
    <t>Põhja-Pärnumaa vald</t>
  </si>
  <si>
    <t>Põhja-Sakala vald</t>
  </si>
  <si>
    <t>Põltsamaa vald</t>
  </si>
  <si>
    <t>Põlva vald</t>
  </si>
  <si>
    <t>Pärnu linn</t>
  </si>
  <si>
    <t>Raasiku vald</t>
  </si>
  <si>
    <t>Rae vald</t>
  </si>
  <si>
    <t>Rakvere linn</t>
  </si>
  <si>
    <t>Rakvere vald</t>
  </si>
  <si>
    <t>Rapla vald</t>
  </si>
  <si>
    <t>Ruhnu vald</t>
  </si>
  <si>
    <t>Rõuge vald</t>
  </si>
  <si>
    <t>Räpina vald</t>
  </si>
  <si>
    <t>Saarde vald</t>
  </si>
  <si>
    <t>Saku vald</t>
  </si>
  <si>
    <t>Saue vald</t>
  </si>
  <si>
    <t>Setomaa vald</t>
  </si>
  <si>
    <t>Sillamäe linn</t>
  </si>
  <si>
    <t>Tallinn</t>
  </si>
  <si>
    <t>Tapa vald</t>
  </si>
  <si>
    <t>Tartu linn</t>
  </si>
  <si>
    <t>Tartu vald</t>
  </si>
  <si>
    <t>Toila vald</t>
  </si>
  <si>
    <t>Tori vald</t>
  </si>
  <si>
    <t>Tõrva vald</t>
  </si>
  <si>
    <t>Türi vald</t>
  </si>
  <si>
    <t>Valga vald</t>
  </si>
  <si>
    <t>Viimsi vald</t>
  </si>
  <si>
    <t>Viljandi linn</t>
  </si>
  <si>
    <t>Viljandi vald</t>
  </si>
  <si>
    <t>Vinni vald</t>
  </si>
  <si>
    <t>Viru-Nigula vald</t>
  </si>
  <si>
    <t>Vormsi vald</t>
  </si>
  <si>
    <t>Võru linn</t>
  </si>
  <si>
    <t>Võru vald</t>
  </si>
  <si>
    <t>Väike-Maarja vald</t>
  </si>
  <si>
    <t>Teenuse nimi</t>
  </si>
  <si>
    <t>keskmine maksumus... koht omavalitsuste pingereas (suurim esimesena)</t>
  </si>
  <si>
    <t>teenuse kulude osakaal... koht omavalitsuste pingereas (suurim esimesena)</t>
  </si>
  <si>
    <t>52-79</t>
  </si>
  <si>
    <t>1</t>
  </si>
  <si>
    <t>41</t>
  </si>
  <si>
    <t>10</t>
  </si>
  <si>
    <t>76</t>
  </si>
  <si>
    <t>8</t>
  </si>
  <si>
    <t>73</t>
  </si>
  <si>
    <t>15</t>
  </si>
  <si>
    <t>58</t>
  </si>
  <si>
    <t>13</t>
  </si>
  <si>
    <t>22</t>
  </si>
  <si>
    <t>39</t>
  </si>
  <si>
    <t>60</t>
  </si>
  <si>
    <t>14</t>
  </si>
  <si>
    <t>24</t>
  </si>
  <si>
    <t>36</t>
  </si>
  <si>
    <t>38</t>
  </si>
  <si>
    <t>6</t>
  </si>
  <si>
    <t>19</t>
  </si>
  <si>
    <t>48</t>
  </si>
  <si>
    <t>16</t>
  </si>
  <si>
    <t>4</t>
  </si>
  <si>
    <t>68</t>
  </si>
  <si>
    <t>23</t>
  </si>
  <si>
    <t>57</t>
  </si>
  <si>
    <t>11</t>
  </si>
  <si>
    <t>37</t>
  </si>
  <si>
    <t>32</t>
  </si>
  <si>
    <t>29</t>
  </si>
  <si>
    <t>46</t>
  </si>
  <si>
    <t>5</t>
  </si>
  <si>
    <t>53</t>
  </si>
  <si>
    <t>21</t>
  </si>
  <si>
    <t>65</t>
  </si>
  <si>
    <t>34</t>
  </si>
  <si>
    <t>27</t>
  </si>
  <si>
    <t>71</t>
  </si>
  <si>
    <t>52</t>
  </si>
  <si>
    <t>26</t>
  </si>
  <si>
    <t>62</t>
  </si>
  <si>
    <t>12</t>
  </si>
  <si>
    <t>74</t>
  </si>
  <si>
    <t>9</t>
  </si>
  <si>
    <t>64</t>
  </si>
  <si>
    <t>69</t>
  </si>
  <si>
    <t>2</t>
  </si>
  <si>
    <t>33</t>
  </si>
  <si>
    <t>28</t>
  </si>
  <si>
    <t>44</t>
  </si>
  <si>
    <t>72</t>
  </si>
  <si>
    <t>40</t>
  </si>
  <si>
    <t>45</t>
  </si>
  <si>
    <t>67</t>
  </si>
  <si>
    <t>7</t>
  </si>
  <si>
    <t>50</t>
  </si>
  <si>
    <t>3</t>
  </si>
  <si>
    <t>17</t>
  </si>
  <si>
    <t>18</t>
  </si>
  <si>
    <t>20</t>
  </si>
  <si>
    <t>25</t>
  </si>
  <si>
    <t>30</t>
  </si>
  <si>
    <t>31</t>
  </si>
  <si>
    <t>35</t>
  </si>
  <si>
    <t>42</t>
  </si>
  <si>
    <t>43</t>
  </si>
  <si>
    <t>47</t>
  </si>
  <si>
    <t>49</t>
  </si>
  <si>
    <t>51</t>
  </si>
  <si>
    <t>54</t>
  </si>
  <si>
    <t>55</t>
  </si>
  <si>
    <t>56</t>
  </si>
  <si>
    <t>59</t>
  </si>
  <si>
    <t>61</t>
  </si>
  <si>
    <t>63</t>
  </si>
  <si>
    <t>66</t>
  </si>
  <si>
    <t>70</t>
  </si>
  <si>
    <t>75</t>
  </si>
  <si>
    <t>77</t>
  </si>
  <si>
    <t>78</t>
  </si>
  <si>
    <t>sh omavalitsuse kulud</t>
  </si>
  <si>
    <t>Aasta</t>
  </si>
  <si>
    <t>KOVi kulud</t>
  </si>
  <si>
    <t>ei esitanud andmeid</t>
  </si>
  <si>
    <t>Teenuse maht/ sõidukordade arv</t>
  </si>
  <si>
    <t>Teenuse kulude(kõik kulud va teenuse saaja rahastus)</t>
  </si>
  <si>
    <t>Kulutused teenusele kokku</t>
  </si>
  <si>
    <t>Teenuste maht tundides/sõidukordade arv</t>
  </si>
  <si>
    <t>...koht omavalitsuste pingereas (teenuse saajaid 1000 elaniku kohta, suurim esimesena)</t>
  </si>
  <si>
    <t>Eesti keskmine teenusetunni maksumus</t>
  </si>
  <si>
    <t>KOVi teenuse eest makstava summa osakaal KOVi sotsiaalkaitse kuludes (%)</t>
  </si>
  <si>
    <t>1011 (1029) € aastas</t>
  </si>
  <si>
    <t xml:space="preserve">Osutatud teenuse keskmine maksumus </t>
  </si>
  <si>
    <t>... koht omavalitsuste pingereas (teenuse maksumus, suurim esimesena)</t>
  </si>
  <si>
    <t>Märkused:</t>
  </si>
  <si>
    <t>Tabelis rohelisel taustal asuvad Eesti keskmised maksumused teenuste kohta</t>
  </si>
  <si>
    <t>30,5 (25,9) € sõidukord</t>
  </si>
  <si>
    <t>13,0 (11,4) €/h</t>
  </si>
  <si>
    <t>9,4 (8,5) €/h</t>
  </si>
  <si>
    <t>6,6 (7,0) €/h</t>
  </si>
  <si>
    <t>28,9 (28,2) €/h</t>
  </si>
  <si>
    <t>15,19 (13) €/h</t>
  </si>
  <si>
    <t>9,4 (9,4) €/h</t>
  </si>
  <si>
    <t>7,5 (6,6) €/h</t>
  </si>
  <si>
    <t>23,34 (30,5) € sõidukord</t>
  </si>
  <si>
    <t>1033 (1011) € aastas</t>
  </si>
  <si>
    <t>37 (28,9) €/h</t>
  </si>
  <si>
    <t>EESTI KOKKU</t>
  </si>
  <si>
    <t>Üldkokkuvõte</t>
  </si>
  <si>
    <t xml:space="preserve"> Teenuse saajate arv</t>
  </si>
  <si>
    <t xml:space="preserve"> Kulutused teenusele kokku (€)</t>
  </si>
  <si>
    <t>Andmed puuduvad</t>
  </si>
  <si>
    <t>17,05 (15,2) €/h</t>
  </si>
  <si>
    <t>12,15 (9,4) €/h</t>
  </si>
  <si>
    <t>7,7 (6,6) €/h</t>
  </si>
  <si>
    <t xml:space="preserve"> 574,3  € (inimese kohta aastas)</t>
  </si>
  <si>
    <t xml:space="preserve"> 40 (37) €/h</t>
  </si>
  <si>
    <t xml:space="preserve"> 786 € (inimese kohta aastas)</t>
  </si>
  <si>
    <t xml:space="preserve"> Jõgeva vald </t>
  </si>
  <si>
    <t xml:space="preserve"> 44,5 (40) €/h</t>
  </si>
  <si>
    <t>18,25 (17,05) €/h</t>
  </si>
  <si>
    <t>11,12 (12,5) €/h</t>
  </si>
  <si>
    <t>8,35 (7,7) €/h</t>
  </si>
  <si>
    <t xml:space="preserve"> 744 € (inimese kohta aastas)</t>
  </si>
  <si>
    <t>Tabelis rohelisel taustal asuvad Eesti keskmised maksumused teenuste kohta (eelmise aasta näitaja)</t>
  </si>
  <si>
    <t xml:space="preserve"> 1346 € (inimese kohta aastas)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</si>
</sst>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\ &quot;€&quot;"/>
    <numFmt numFmtId="165" formatCode="0.0%"/>
    <numFmt numFmtId="166" formatCode="0.0"/>
    <numFmt numFmtId="167" formatCode="#,##0.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9" fontId="5" fillId="0" borderId="0" applyFont="0" applyFill="0" applyBorder="0" applyAlignment="0" applyProtection="0"/>
    <xf numFmtId="0" fontId="2" fillId="0" borderId="0"/>
    <xf numFmtId="0" fontId="1" fillId="0" borderId="0"/>
  </cellStyleXfs>
  <cellXfs count="153">
    <xf numFmtId="0" fontId="0" fillId="0" borderId="0" xfId="0"/>
    <xf numFmtId="0" fontId="4" fillId="2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166" fontId="0" fillId="0" borderId="0" xfId="0" applyNumberFormat="1"/>
    <xf numFmtId="3" fontId="0" fillId="0" borderId="0" xfId="0" applyNumberFormat="1"/>
    <xf numFmtId="0" fontId="0" fillId="0" borderId="5" xfId="0" applyBorder="1"/>
    <xf numFmtId="1" fontId="0" fillId="0" borderId="0" xfId="0" applyNumberFormat="1"/>
    <xf numFmtId="0" fontId="3" fillId="0" borderId="0" xfId="1"/>
    <xf numFmtId="0" fontId="0" fillId="5" borderId="0" xfId="0" applyFill="1"/>
    <xf numFmtId="0" fontId="0" fillId="2" borderId="1" xfId="0" applyFill="1" applyBorder="1" applyAlignment="1">
      <alignment wrapText="1"/>
    </xf>
    <xf numFmtId="49" fontId="0" fillId="0" borderId="1" xfId="0" applyNumberFormat="1" applyBorder="1" applyAlignment="1">
      <alignment horizontal="right" wrapText="1"/>
    </xf>
    <xf numFmtId="1" fontId="0" fillId="0" borderId="1" xfId="0" applyNumberFormat="1" applyBorder="1" applyAlignment="1">
      <alignment horizontal="right" wrapText="1"/>
    </xf>
    <xf numFmtId="0" fontId="0" fillId="2" borderId="2" xfId="0" applyFill="1" applyBorder="1" applyAlignment="1">
      <alignment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  <protection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6" fillId="6" borderId="9" xfId="0" applyFont="1" applyFill="1" applyBorder="1" applyAlignment="1" applyProtection="1">
      <alignment horizontal="left" vertical="center" wrapText="1"/>
      <protection hidden="1"/>
    </xf>
    <xf numFmtId="0" fontId="6" fillId="6" borderId="4" xfId="0" applyFont="1" applyFill="1" applyBorder="1" applyAlignment="1" applyProtection="1">
      <alignment horizontal="center" vertical="center"/>
      <protection hidden="1"/>
    </xf>
    <xf numFmtId="0" fontId="6" fillId="6" borderId="10" xfId="0" applyFont="1" applyFill="1" applyBorder="1" applyAlignment="1" applyProtection="1">
      <alignment horizontal="center" vertical="center"/>
      <protection hidden="1"/>
    </xf>
    <xf numFmtId="164" fontId="6" fillId="6" borderId="4" xfId="0" applyNumberFormat="1" applyFont="1" applyFill="1" applyBorder="1" applyAlignment="1" applyProtection="1">
      <alignment horizontal="center" vertical="center"/>
      <protection hidden="1"/>
    </xf>
    <xf numFmtId="164" fontId="6" fillId="6" borderId="10" xfId="0" applyNumberFormat="1" applyFont="1" applyFill="1" applyBorder="1" applyAlignment="1" applyProtection="1">
      <alignment horizontal="center" vertical="center"/>
      <protection hidden="1"/>
    </xf>
    <xf numFmtId="0" fontId="6" fillId="6" borderId="9" xfId="0" applyFont="1" applyFill="1" applyBorder="1" applyAlignment="1" applyProtection="1">
      <alignment horizontal="left" vertical="center" wrapText="1" indent="1"/>
      <protection hidden="1"/>
    </xf>
    <xf numFmtId="3" fontId="6" fillId="6" borderId="4" xfId="0" applyNumberFormat="1" applyFont="1" applyFill="1" applyBorder="1" applyAlignment="1" applyProtection="1">
      <alignment horizontal="center" vertical="center"/>
      <protection hidden="1"/>
    </xf>
    <xf numFmtId="3" fontId="6" fillId="6" borderId="10" xfId="0" applyNumberFormat="1" applyFont="1" applyFill="1" applyBorder="1" applyAlignment="1" applyProtection="1">
      <alignment horizontal="center" vertical="center"/>
      <protection hidden="1"/>
    </xf>
    <xf numFmtId="166" fontId="6" fillId="6" borderId="4" xfId="0" applyNumberFormat="1" applyFont="1" applyFill="1" applyBorder="1" applyAlignment="1" applyProtection="1">
      <alignment horizontal="center" vertical="center"/>
      <protection hidden="1"/>
    </xf>
    <xf numFmtId="166" fontId="6" fillId="6" borderId="10" xfId="0" applyNumberFormat="1" applyFont="1" applyFill="1" applyBorder="1" applyAlignment="1" applyProtection="1">
      <alignment horizontal="center" vertical="center"/>
      <protection hidden="1"/>
    </xf>
    <xf numFmtId="0" fontId="6" fillId="7" borderId="9" xfId="0" applyFont="1" applyFill="1" applyBorder="1" applyAlignment="1" applyProtection="1">
      <alignment horizontal="left" vertical="center" wrapText="1"/>
      <protection hidden="1"/>
    </xf>
    <xf numFmtId="167" fontId="6" fillId="7" borderId="4" xfId="0" applyNumberFormat="1" applyFont="1" applyFill="1" applyBorder="1" applyAlignment="1" applyProtection="1">
      <alignment horizontal="center" vertical="center"/>
      <protection hidden="1"/>
    </xf>
    <xf numFmtId="0" fontId="6" fillId="7" borderId="4" xfId="0" applyFont="1" applyFill="1" applyBorder="1" applyAlignment="1" applyProtection="1">
      <alignment horizontal="center" vertical="center"/>
      <protection hidden="1"/>
    </xf>
    <xf numFmtId="167" fontId="6" fillId="7" borderId="10" xfId="0" applyNumberFormat="1" applyFont="1" applyFill="1" applyBorder="1" applyAlignment="1" applyProtection="1">
      <alignment horizontal="center" vertical="center"/>
      <protection hidden="1"/>
    </xf>
    <xf numFmtId="0" fontId="6" fillId="6" borderId="11" xfId="0" applyFont="1" applyFill="1" applyBorder="1" applyAlignment="1" applyProtection="1">
      <alignment horizontal="left" vertical="center" wrapText="1"/>
      <protection hidden="1"/>
    </xf>
    <xf numFmtId="165" fontId="6" fillId="6" borderId="12" xfId="2" applyNumberFormat="1" applyFont="1" applyFill="1" applyBorder="1" applyAlignment="1" applyProtection="1">
      <alignment horizontal="center" vertical="center"/>
      <protection hidden="1"/>
    </xf>
    <xf numFmtId="165" fontId="6" fillId="6" borderId="13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3" fontId="2" fillId="0" borderId="0" xfId="3" applyNumberFormat="1"/>
    <xf numFmtId="1" fontId="2" fillId="0" borderId="0" xfId="3" applyNumberFormat="1"/>
    <xf numFmtId="165" fontId="2" fillId="4" borderId="0" xfId="3" applyNumberFormat="1" applyFill="1"/>
    <xf numFmtId="166" fontId="2" fillId="0" borderId="0" xfId="3" applyNumberFormat="1"/>
    <xf numFmtId="0" fontId="2" fillId="0" borderId="0" xfId="3"/>
    <xf numFmtId="166" fontId="2" fillId="4" borderId="4" xfId="3" applyNumberFormat="1" applyFill="1" applyBorder="1"/>
    <xf numFmtId="0" fontId="2" fillId="0" borderId="0" xfId="3" applyAlignment="1">
      <alignment horizontal="left"/>
    </xf>
    <xf numFmtId="0" fontId="6" fillId="0" borderId="0" xfId="0" applyFont="1" applyBorder="1"/>
    <xf numFmtId="2" fontId="6" fillId="4" borderId="0" xfId="0" applyNumberFormat="1" applyFont="1" applyFill="1" applyBorder="1"/>
    <xf numFmtId="3" fontId="6" fillId="0" borderId="0" xfId="0" applyNumberFormat="1" applyFont="1" applyBorder="1"/>
    <xf numFmtId="0" fontId="6" fillId="0" borderId="0" xfId="1" applyFont="1" applyBorder="1"/>
    <xf numFmtId="0" fontId="8" fillId="0" borderId="0" xfId="0" applyFont="1" applyBorder="1" applyAlignment="1">
      <alignment horizontal="right"/>
    </xf>
    <xf numFmtId="166" fontId="6" fillId="4" borderId="0" xfId="1" applyNumberFormat="1" applyFont="1" applyFill="1" applyBorder="1"/>
    <xf numFmtId="4" fontId="8" fillId="0" borderId="0" xfId="0" applyNumberFormat="1" applyFont="1" applyFill="1" applyBorder="1" applyAlignment="1">
      <alignment horizontal="right"/>
    </xf>
    <xf numFmtId="165" fontId="6" fillId="4" borderId="0" xfId="1" applyNumberFormat="1" applyFont="1" applyFill="1" applyBorder="1"/>
    <xf numFmtId="0" fontId="8" fillId="0" borderId="0" xfId="0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/>
    <xf numFmtId="0" fontId="6" fillId="0" borderId="0" xfId="0" applyFont="1" applyFill="1" applyBorder="1"/>
    <xf numFmtId="4" fontId="6" fillId="0" borderId="0" xfId="0" applyNumberFormat="1" applyFont="1" applyFill="1" applyBorder="1"/>
    <xf numFmtId="2" fontId="6" fillId="0" borderId="0" xfId="0" applyNumberFormat="1" applyFont="1" applyBorder="1"/>
    <xf numFmtId="0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0" fontId="8" fillId="8" borderId="0" xfId="0" applyFont="1" applyFill="1" applyBorder="1" applyAlignment="1">
      <alignment horizontal="right"/>
    </xf>
    <xf numFmtId="3" fontId="0" fillId="0" borderId="15" xfId="0" applyNumberFormat="1" applyBorder="1"/>
    <xf numFmtId="3" fontId="0" fillId="0" borderId="0" xfId="0" applyNumberFormat="1" applyBorder="1"/>
    <xf numFmtId="3" fontId="0" fillId="0" borderId="16" xfId="0" applyNumberForma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4" xfId="0" applyFont="1" applyFill="1" applyBorder="1" applyAlignment="1">
      <alignment wrapText="1"/>
    </xf>
    <xf numFmtId="0" fontId="4" fillId="0" borderId="14" xfId="0" applyFont="1" applyFill="1" applyBorder="1" applyAlignment="1">
      <alignment wrapText="1"/>
    </xf>
    <xf numFmtId="49" fontId="0" fillId="0" borderId="14" xfId="0" applyNumberFormat="1" applyFont="1" applyFill="1" applyBorder="1" applyAlignment="1">
      <alignment horizontal="right" wrapText="1"/>
    </xf>
    <xf numFmtId="49" fontId="0" fillId="0" borderId="14" xfId="0" applyNumberFormat="1" applyFill="1" applyBorder="1" applyAlignment="1">
      <alignment horizontal="center" wrapText="1"/>
    </xf>
    <xf numFmtId="1" fontId="0" fillId="0" borderId="14" xfId="0" applyNumberFormat="1" applyFont="1" applyFill="1" applyBorder="1" applyAlignment="1">
      <alignment horizontal="right" wrapText="1"/>
    </xf>
    <xf numFmtId="0" fontId="0" fillId="0" borderId="14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wrapText="1"/>
    </xf>
    <xf numFmtId="3" fontId="0" fillId="0" borderId="2" xfId="0" applyNumberFormat="1" applyFont="1" applyFill="1" applyBorder="1" applyAlignment="1">
      <alignment wrapText="1"/>
    </xf>
    <xf numFmtId="167" fontId="6" fillId="7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14" xfId="0" applyFill="1" applyBorder="1" applyAlignment="1">
      <alignment wrapText="1"/>
    </xf>
    <xf numFmtId="0" fontId="4" fillId="5" borderId="14" xfId="0" applyFont="1" applyFill="1" applyBorder="1" applyAlignment="1">
      <alignment wrapText="1"/>
    </xf>
    <xf numFmtId="0" fontId="0" fillId="10" borderId="14" xfId="0" applyFill="1" applyBorder="1" applyAlignment="1">
      <alignment wrapText="1"/>
    </xf>
    <xf numFmtId="49" fontId="0" fillId="10" borderId="14" xfId="0" applyNumberFormat="1" applyFill="1" applyBorder="1" applyAlignment="1">
      <alignment horizontal="right" wrapText="1"/>
    </xf>
    <xf numFmtId="49" fontId="0" fillId="5" borderId="14" xfId="0" applyNumberFormat="1" applyFill="1" applyBorder="1" applyAlignment="1">
      <alignment horizontal="center" wrapText="1"/>
    </xf>
    <xf numFmtId="0" fontId="0" fillId="11" borderId="14" xfId="0" applyFill="1" applyBorder="1" applyAlignment="1">
      <alignment wrapText="1"/>
    </xf>
    <xf numFmtId="1" fontId="0" fillId="0" borderId="14" xfId="0" applyNumberFormat="1" applyBorder="1" applyAlignment="1">
      <alignment horizontal="right" wrapText="1"/>
    </xf>
    <xf numFmtId="0" fontId="0" fillId="5" borderId="14" xfId="0" applyFill="1" applyBorder="1" applyAlignment="1">
      <alignment horizontal="center" wrapText="1"/>
    </xf>
    <xf numFmtId="49" fontId="0" fillId="0" borderId="14" xfId="0" applyNumberFormat="1" applyBorder="1" applyAlignment="1">
      <alignment horizontal="right" wrapText="1"/>
    </xf>
    <xf numFmtId="3" fontId="0" fillId="2" borderId="2" xfId="0" applyNumberFormat="1" applyFill="1" applyBorder="1" applyAlignment="1">
      <alignment wrapText="1"/>
    </xf>
    <xf numFmtId="0" fontId="6" fillId="0" borderId="0" xfId="0" applyFont="1" applyAlignment="1" applyProtection="1">
      <alignment horizontal="center" vertical="center"/>
      <protection hidden="1"/>
    </xf>
    <xf numFmtId="3" fontId="0" fillId="0" borderId="4" xfId="0" applyNumberFormat="1" applyBorder="1"/>
    <xf numFmtId="0" fontId="8" fillId="0" borderId="0" xfId="0" applyFont="1" applyAlignment="1">
      <alignment horizontal="right"/>
    </xf>
    <xf numFmtId="0" fontId="6" fillId="0" borderId="0" xfId="4" applyFont="1"/>
    <xf numFmtId="0" fontId="1" fillId="0" borderId="0" xfId="4"/>
    <xf numFmtId="0" fontId="0" fillId="0" borderId="0" xfId="0" applyNumberFormat="1"/>
    <xf numFmtId="0" fontId="0" fillId="0" borderId="4" xfId="0" applyFill="1" applyBorder="1"/>
    <xf numFmtId="4" fontId="0" fillId="0" borderId="4" xfId="0" applyNumberFormat="1" applyFill="1" applyBorder="1"/>
    <xf numFmtId="166" fontId="1" fillId="0" borderId="4" xfId="4" applyNumberFormat="1" applyFill="1" applyBorder="1"/>
    <xf numFmtId="0" fontId="9" fillId="0" borderId="4" xfId="0" applyFont="1" applyFill="1" applyBorder="1" applyAlignment="1">
      <alignment horizontal="right"/>
    </xf>
    <xf numFmtId="2" fontId="0" fillId="0" borderId="4" xfId="0" applyNumberFormat="1" applyFill="1" applyBorder="1"/>
    <xf numFmtId="165" fontId="1" fillId="0" borderId="4" xfId="4" applyNumberFormat="1" applyFill="1" applyBorder="1"/>
    <xf numFmtId="3" fontId="0" fillId="0" borderId="4" xfId="0" applyNumberFormat="1" applyFill="1" applyBorder="1" applyAlignment="1">
      <alignment vertical="top"/>
    </xf>
    <xf numFmtId="3" fontId="9" fillId="0" borderId="4" xfId="0" applyNumberFormat="1" applyFont="1" applyFill="1" applyBorder="1" applyAlignment="1">
      <alignment horizontal="right"/>
    </xf>
    <xf numFmtId="4" fontId="9" fillId="0" borderId="4" xfId="0" applyNumberFormat="1" applyFont="1" applyFill="1" applyBorder="1" applyAlignment="1">
      <alignment horizontal="right"/>
    </xf>
    <xf numFmtId="3" fontId="0" fillId="0" borderId="4" xfId="0" applyNumberFormat="1" applyFill="1" applyBorder="1"/>
    <xf numFmtId="166" fontId="6" fillId="0" borderId="4" xfId="4" applyNumberFormat="1" applyFont="1" applyFill="1" applyBorder="1"/>
    <xf numFmtId="2" fontId="6" fillId="0" borderId="4" xfId="0" applyNumberFormat="1" applyFont="1" applyFill="1" applyBorder="1"/>
    <xf numFmtId="1" fontId="0" fillId="0" borderId="4" xfId="0" applyNumberFormat="1" applyFill="1" applyBorder="1"/>
    <xf numFmtId="165" fontId="6" fillId="0" borderId="4" xfId="4" applyNumberFormat="1" applyFont="1" applyFill="1" applyBorder="1"/>
    <xf numFmtId="0" fontId="4" fillId="0" borderId="4" xfId="0" applyFont="1" applyFill="1" applyBorder="1"/>
    <xf numFmtId="3" fontId="4" fillId="3" borderId="17" xfId="0" applyNumberFormat="1" applyFont="1" applyFill="1" applyBorder="1"/>
    <xf numFmtId="3" fontId="4" fillId="3" borderId="18" xfId="0" applyNumberFormat="1" applyFont="1" applyFill="1" applyBorder="1"/>
    <xf numFmtId="3" fontId="4" fillId="3" borderId="19" xfId="0" applyNumberFormat="1" applyFont="1" applyFill="1" applyBorder="1"/>
    <xf numFmtId="0" fontId="6" fillId="6" borderId="4" xfId="0" applyFont="1" applyFill="1" applyBorder="1" applyAlignment="1" applyProtection="1">
      <alignment horizontal="center" vertical="center" wrapText="1"/>
      <protection hidden="1"/>
    </xf>
    <xf numFmtId="164" fontId="6" fillId="6" borderId="4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0" xfId="0" applyNumberFormat="1" applyAlignment="1" applyProtection="1">
      <alignment horizontal="center" vertical="center"/>
      <protection locked="0"/>
    </xf>
    <xf numFmtId="0" fontId="4" fillId="3" borderId="19" xfId="0" applyFont="1" applyFill="1" applyBorder="1" applyAlignment="1">
      <alignment horizontal="center"/>
    </xf>
    <xf numFmtId="3" fontId="4" fillId="5" borderId="14" xfId="0" applyNumberFormat="1" applyFont="1" applyFill="1" applyBorder="1" applyAlignment="1">
      <alignment wrapText="1"/>
    </xf>
    <xf numFmtId="3" fontId="0" fillId="5" borderId="14" xfId="0" applyNumberFormat="1" applyFill="1" applyBorder="1" applyAlignment="1">
      <alignment horizontal="center" wrapText="1"/>
    </xf>
    <xf numFmtId="2" fontId="0" fillId="10" borderId="14" xfId="0" applyNumberFormat="1" applyFill="1" applyBorder="1" applyAlignment="1">
      <alignment wrapText="1"/>
    </xf>
    <xf numFmtId="2" fontId="1" fillId="0" borderId="4" xfId="4" applyNumberFormat="1" applyFill="1" applyBorder="1"/>
    <xf numFmtId="2" fontId="0" fillId="0" borderId="0" xfId="0" applyNumberFormat="1"/>
    <xf numFmtId="2" fontId="0" fillId="11" borderId="14" xfId="0" applyNumberFormat="1" applyFill="1" applyBorder="1" applyAlignment="1">
      <alignment wrapText="1"/>
    </xf>
    <xf numFmtId="10" fontId="0" fillId="11" borderId="14" xfId="0" applyNumberFormat="1" applyFill="1" applyBorder="1" applyAlignment="1">
      <alignment wrapText="1"/>
    </xf>
    <xf numFmtId="10" fontId="1" fillId="0" borderId="4" xfId="4" applyNumberFormat="1" applyFill="1" applyBorder="1"/>
    <xf numFmtId="10" fontId="0" fillId="0" borderId="0" xfId="0" applyNumberFormat="1"/>
    <xf numFmtId="0" fontId="0" fillId="0" borderId="15" xfId="0" applyBorder="1"/>
    <xf numFmtId="3" fontId="0" fillId="0" borderId="16" xfId="0" applyNumberFormat="1" applyFill="1" applyBorder="1"/>
    <xf numFmtId="0" fontId="4" fillId="3" borderId="17" xfId="0" applyFont="1" applyFill="1" applyBorder="1"/>
    <xf numFmtId="0" fontId="10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49" fontId="10" fillId="0" borderId="1" xfId="0" applyNumberFormat="1" applyFont="1" applyBorder="1" applyAlignment="1">
      <alignment horizontal="right" wrapText="1"/>
    </xf>
    <xf numFmtId="1" fontId="10" fillId="0" borderId="1" xfId="0" applyNumberFormat="1" applyFont="1" applyBorder="1" applyAlignment="1">
      <alignment horizontal="right" wrapText="1"/>
    </xf>
    <xf numFmtId="0" fontId="10" fillId="2" borderId="2" xfId="0" applyFont="1" applyFill="1" applyBorder="1" applyAlignment="1">
      <alignment wrapText="1"/>
    </xf>
    <xf numFmtId="0" fontId="10" fillId="0" borderId="0" xfId="0" applyFont="1"/>
    <xf numFmtId="3" fontId="10" fillId="0" borderId="0" xfId="0" applyNumberFormat="1" applyFont="1"/>
    <xf numFmtId="166" fontId="10" fillId="0" borderId="0" xfId="0" applyNumberFormat="1" applyFont="1"/>
    <xf numFmtId="1" fontId="10" fillId="0" borderId="0" xfId="0" applyNumberFormat="1" applyFont="1"/>
    <xf numFmtId="165" fontId="10" fillId="0" borderId="0" xfId="0" applyNumberFormat="1" applyFont="1"/>
    <xf numFmtId="166" fontId="10" fillId="4" borderId="4" xfId="0" applyNumberFormat="1" applyFont="1" applyFill="1" applyBorder="1"/>
    <xf numFmtId="165" fontId="10" fillId="4" borderId="0" xfId="0" applyNumberFormat="1" applyFont="1" applyFill="1"/>
    <xf numFmtId="1" fontId="10" fillId="4" borderId="0" xfId="0" applyNumberFormat="1" applyFont="1" applyFill="1"/>
    <xf numFmtId="0" fontId="10" fillId="0" borderId="3" xfId="0" applyFont="1" applyBorder="1"/>
    <xf numFmtId="165" fontId="10" fillId="0" borderId="0" xfId="2" applyNumberFormat="1" applyFont="1"/>
    <xf numFmtId="1" fontId="10" fillId="0" borderId="0" xfId="2" applyNumberFormat="1" applyFont="1"/>
    <xf numFmtId="3" fontId="10" fillId="0" borderId="3" xfId="0" applyNumberFormat="1" applyFont="1" applyBorder="1"/>
    <xf numFmtId="166" fontId="10" fillId="0" borderId="3" xfId="0" applyNumberFormat="1" applyFont="1" applyBorder="1"/>
    <xf numFmtId="0" fontId="4" fillId="3" borderId="18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9" borderId="18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/>
    </xf>
  </cellXfs>
  <cellStyles count="5">
    <cellStyle name="Normaallaad" xfId="0" builtinId="0"/>
    <cellStyle name="Normaallaad 2" xfId="1" xr:uid="{4F80F6F5-CDE3-4ED2-AA0F-730B7638B310}"/>
    <cellStyle name="Normaallaad 2 2" xfId="3" xr:uid="{7C36CD37-BDDC-4D89-B033-142FEDE5A454}"/>
    <cellStyle name="Normaallaad 2 3" xfId="4" xr:uid="{C074678B-FC9D-4E5C-A212-5460C787497E}"/>
    <cellStyle name="Protsent" xfId="2" builtinId="5"/>
  </cellStyles>
  <dxfs count="0"/>
  <tableStyles count="1" defaultTableStyle="TableStyleMedium2" defaultPivotStyle="PivotStyleLight16">
    <tableStyle name="Invisible" pivot="0" table="0" count="0" xr9:uid="{3561D8B9-FC2B-4E0E-ACB3-BBA55F19F82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12700</xdr:rowOff>
        </xdr:from>
        <xdr:to>
          <xdr:col>0</xdr:col>
          <xdr:colOff>2343150</xdr:colOff>
          <xdr:row>2</xdr:row>
          <xdr:rowOff>0</xdr:rowOff>
        </xdr:to>
        <xdr:sp macro="" textlink="">
          <xdr:nvSpPr>
            <xdr:cNvPr id="46081" name="ComboBox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0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12700</xdr:rowOff>
        </xdr:from>
        <xdr:to>
          <xdr:col>0</xdr:col>
          <xdr:colOff>2374900</xdr:colOff>
          <xdr:row>2</xdr:row>
          <xdr:rowOff>12700</xdr:rowOff>
        </xdr:to>
        <xdr:sp macro="" textlink="">
          <xdr:nvSpPr>
            <xdr:cNvPr id="29697" name="ComboBox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1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12700</xdr:rowOff>
        </xdr:from>
        <xdr:to>
          <xdr:col>0</xdr:col>
          <xdr:colOff>2374900</xdr:colOff>
          <xdr:row>2</xdr:row>
          <xdr:rowOff>12700</xdr:rowOff>
        </xdr:to>
        <xdr:sp macro="" textlink="">
          <xdr:nvSpPr>
            <xdr:cNvPr id="49153" name="ComboBox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7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2374900</xdr:colOff>
          <xdr:row>2</xdr:row>
          <xdr:rowOff>0</xdr:rowOff>
        </xdr:to>
        <xdr:sp macro="" textlink="">
          <xdr:nvSpPr>
            <xdr:cNvPr id="58369" name="ComboBox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9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05D9-34FF-4031-B614-3DBCDA828551}">
  <sheetPr codeName="Leht3"/>
  <dimension ref="A1:H19"/>
  <sheetViews>
    <sheetView zoomScaleNormal="100" workbookViewId="0">
      <selection activeCell="G11" sqref="G11"/>
    </sheetView>
  </sheetViews>
  <sheetFormatPr defaultColWidth="8.81640625" defaultRowHeight="14.5" x14ac:dyDescent="0.35"/>
  <cols>
    <col min="1" max="1" width="35.7265625" style="14" customWidth="1"/>
    <col min="2" max="7" width="26.81640625" style="14" customWidth="1"/>
    <col min="8" max="16384" width="8.81640625" style="14"/>
  </cols>
  <sheetData>
    <row r="1" spans="1:8" ht="15.5" x14ac:dyDescent="0.35">
      <c r="A1" s="38" t="s">
        <v>43</v>
      </c>
      <c r="B1" s="39"/>
      <c r="C1" s="39"/>
      <c r="D1" s="39"/>
      <c r="E1" s="39"/>
      <c r="F1" s="39"/>
      <c r="G1" s="39"/>
    </row>
    <row r="2" spans="1:8" x14ac:dyDescent="0.35">
      <c r="A2" s="39"/>
      <c r="B2" s="39"/>
      <c r="C2" s="39"/>
      <c r="D2" s="39"/>
      <c r="E2" s="39"/>
      <c r="F2" s="39"/>
      <c r="G2" s="39"/>
    </row>
    <row r="3" spans="1:8" ht="16" thickBot="1" x14ac:dyDescent="0.4">
      <c r="A3" s="40"/>
      <c r="B3" s="40"/>
      <c r="C3" s="39"/>
      <c r="D3" s="40"/>
      <c r="E3" s="40"/>
      <c r="F3" s="40"/>
      <c r="G3" s="40"/>
    </row>
    <row r="4" spans="1:8" ht="28.15" customHeight="1" x14ac:dyDescent="0.35">
      <c r="A4" s="15">
        <v>2022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7" t="s">
        <v>6</v>
      </c>
      <c r="H4" s="35"/>
    </row>
    <row r="5" spans="1:8" ht="33" customHeight="1" x14ac:dyDescent="0.35">
      <c r="A5" s="18" t="s">
        <v>7</v>
      </c>
      <c r="B5" s="19">
        <f>(IF(SUMIFS(koond2022!$D$2:$D$471,koond2022!$B$2:$B$471,'S-veeb 2022'!B$4,koond2022!$C$2:$C$471,'S-veeb 2022'!$A$1)=0,"0",
IF(AND(SUMIFS(koond2022!$D$2:$D$471,koond2022!$B$2:$B$471,'S-veeb 2022'!B$4,koond2022!$C$2:$C$471,'S-veeb 2022'!$A$1)&gt;=1,
SUMIFS(koond2022!$D$2:$D$471,koond2022!$B$2:$B$471,'S-veeb 2022'!B$4,koond2022!$C$2:$C$471,'S-veeb 2022'!$A$1)&lt;=5),"1-5",
SUMIFS(koond2022!$D$2:$D$471,koond2022!$B$2:$B$471,'S-veeb 2022'!B$4,koond2022!$C$2:$C$471,'S-veeb 2022'!$A$1))))</f>
        <v>73</v>
      </c>
      <c r="C5" s="19">
        <f>(IF(SUMIFS(koond2022!$D$2:$D$471,koond2022!$B$2:$B$471,'S-veeb 2022'!C$4,koond2022!$C$2:$C$471,'S-veeb 2022'!$A$1)=0,"0",
IF(AND(SUMIFS(koond2022!$D$2:$D$471,koond2022!$B$2:$B$471,'S-veeb 2022'!C$4,koond2022!$C$2:$C$471,'S-veeb 2022'!$A$1)&gt;=1,
SUMIFS(koond2022!$D$2:$D$471,koond2022!$B$2:$B$471,'S-veeb 2022'!C$4,koond2022!$C$2:$C$471,'S-veeb 2022'!$A$1)&lt;=5),"1-5",
SUMIFS(koond2022!$D$2:$D$471,koond2022!$B$2:$B$471,'S-veeb 2022'!C$4,koond2022!$C$2:$C$471,'S-veeb 2022'!$A$1))))</f>
        <v>85</v>
      </c>
      <c r="D5" s="19" t="str">
        <f>(IF(SUMIFS(koond2022!$D$2:$D$471,koond2022!$B$2:$B$471,'S-veeb 2022'!D$4,koond2022!$C$2:$C$471,'S-veeb 2022'!$A$1)=0,"0",
IF(AND(SUMIFS(koond2022!$D$2:$D$471,koond2022!$B$2:$B$471,'S-veeb 2022'!D$4,koond2022!$C$2:$C$471,'S-veeb 2022'!$A$1)&gt;=1,
SUMIFS(koond2022!$D$2:$D$471,koond2022!$B$2:$B$471,'S-veeb 2022'!D$4,koond2022!$C$2:$C$471,'S-veeb 2022'!$A$1)&lt;=5),"1-5",
SUMIFS(koond2022!$D$2:$D$471,koond2022!$B$2:$B$471,'S-veeb 2022'!D$4,koond2022!$C$2:$C$471,'S-veeb 2022'!$A$1))))</f>
        <v>0</v>
      </c>
      <c r="E5" s="19">
        <f>(IF(SUMIFS(koond2022!$D$2:$D$471,koond2022!$B$2:$B$471,'S-veeb 2022'!E$4,koond2022!$C$2:$C$471,'S-veeb 2022'!$A$1)=0,"0",
IF(AND(SUMIFS(koond2022!$D$2:$D$471,koond2022!$B$2:$B$471,'S-veeb 2022'!E$4,koond2022!$C$2:$C$471,'S-veeb 2022'!$A$1)&gt;=1,
SUMIFS(koond2022!$D$2:$D$471,koond2022!$B$2:$B$471,'S-veeb 2022'!E$4,koond2022!$C$2:$C$471,'S-veeb 2022'!$A$1)&lt;=5),"1-5",
SUMIFS(koond2022!$D$2:$D$471,koond2022!$B$2:$B$471,'S-veeb 2022'!E$4,koond2022!$C$2:$C$471,'S-veeb 2022'!$A$1))))</f>
        <v>298</v>
      </c>
      <c r="F5" s="19">
        <f>(IF(SUMIFS(koond2022!$D$2:$D$471,koond2022!$B$2:$B$471,'S-veeb 2022'!F$4,koond2022!$C$2:$C$471,'S-veeb 2022'!$A$1)=0,"0",
IF(AND(SUMIFS(koond2022!$D$2:$D$471,koond2022!$B$2:$B$471,'S-veeb 2022'!F$4,koond2022!$C$2:$C$471,'S-veeb 2022'!$A$1)&gt;=1,
SUMIFS(koond2022!$D$2:$D$471,koond2022!$B$2:$B$471,'S-veeb 2022'!F$4,koond2022!$C$2:$C$471,'S-veeb 2022'!$A$1)&lt;=5),"1-5",
SUMIFS(koond2022!$D$2:$D$471,koond2022!$B$2:$B$471,'S-veeb 2022'!F$4,koond2022!$C$2:$C$471,'S-veeb 2022'!$A$1))))</f>
        <v>66</v>
      </c>
      <c r="G5" s="20">
        <f>(IF(SUMIFS(koond2022!$D$2:$D$471,koond2022!$B$2:$B$471,'S-veeb 2022'!G$4,koond2022!$C$2:$C$471,'S-veeb 2022'!$A$1)=0,"0",
IF(AND(SUMIFS(koond2022!$D$2:$D$471,koond2022!$B$2:$B$471,'S-veeb 2022'!G$4,koond2022!$C$2:$C$471,'S-veeb 2022'!$A$1)&gt;=1,
SUMIFS(koond2022!$D$2:$D$471,koond2022!$B$2:$B$471,'S-veeb 2022'!G$4,koond2022!$C$2:$C$471,'S-veeb 2022'!$A$1)&lt;=5),"1-5",
SUMIFS(koond2022!$D$2:$D$471,koond2022!$B$2:$B$471,'S-veeb 2022'!G$4,koond2022!$C$2:$C$471,'S-veeb 2022'!$A$1))))</f>
        <v>10</v>
      </c>
      <c r="H5" s="35"/>
    </row>
    <row r="6" spans="1:8" ht="33" customHeight="1" x14ac:dyDescent="0.35">
      <c r="A6" s="18" t="s">
        <v>182</v>
      </c>
      <c r="B6" s="21">
        <f>SUMIFS(koond2022!$E$2:$E$471,koond2022!$B$2:$B$471,'S-veeb 2022'!B$4,koond2022!$C$2:$C$471,'S-veeb 2022'!$A$1)</f>
        <v>119513.12000000001</v>
      </c>
      <c r="C6" s="21">
        <f>SUMIFS(koond2022!$E$2:$E$471,koond2022!$B$2:$B$471,'S-veeb 2022'!C$4,koond2022!$C$2:$C$471,'S-veeb 2022'!$A$1)</f>
        <v>76422</v>
      </c>
      <c r="D6" s="21">
        <f>SUMIFS(koond2022!$E$2:$E$471,koond2022!$B$2:$B$471,'S-veeb 2022'!D$4,koond2022!$C$2:$C$471,'S-veeb 2022'!$A$1)</f>
        <v>0</v>
      </c>
      <c r="E6" s="21">
        <f>SUMIFS(koond2022!$E$2:$E$471,koond2022!$B$2:$B$471,'S-veeb 2022'!E$4,koond2022!$C$2:$C$471,'S-veeb 2022'!$A$1)</f>
        <v>63678.58</v>
      </c>
      <c r="F6" s="21">
        <f>SUMIFS(koond2022!$E$2:$E$471,koond2022!$B$2:$B$471,'S-veeb 2022'!F$4,koond2022!$C$2:$C$471,'S-veeb 2022'!$A$1)</f>
        <v>122820</v>
      </c>
      <c r="G6" s="22">
        <f>SUMIFS(koond2022!$E$2:$E$471,koond2022!$B$2:$B$471,'S-veeb 2022'!G$4,koond2022!$C$2:$C$471,'S-veeb 2022'!$A$1)</f>
        <v>299</v>
      </c>
      <c r="H6" s="35"/>
    </row>
    <row r="7" spans="1:8" ht="33" customHeight="1" x14ac:dyDescent="0.35">
      <c r="A7" s="23" t="s">
        <v>176</v>
      </c>
      <c r="B7" s="21">
        <f>SUMIFS(koond2022!$K$2:$K$471,koond2022!$B$2:$B$471,'S-veeb 2022'!B$4,koond2022!$C$2:$C$471,'S-veeb 2022'!$A$1)</f>
        <v>119513.12000000001</v>
      </c>
      <c r="C7" s="21">
        <f>SUMIFS(koond2022!$K$2:$K$471,koond2022!$B$2:$B$471,'S-veeb 2022'!C$4,koond2022!$C$2:$C$471,'S-veeb 2022'!$A$1)</f>
        <v>19510.25</v>
      </c>
      <c r="D7" s="21">
        <f>SUMIFS(koond2022!$K$2:$K$471,koond2022!$B$2:$B$471,'S-veeb 2022'!D$4,koond2022!$C$2:$C$471,'S-veeb 2022'!$A$1)</f>
        <v>0</v>
      </c>
      <c r="E7" s="21">
        <f>SUMIFS(koond2022!$K$2:$K$471,koond2022!$B$2:$B$471,'S-veeb 2022'!E$4,koond2022!$C$2:$C$471,'S-veeb 2022'!$A$1)</f>
        <v>59045.58</v>
      </c>
      <c r="F7" s="21">
        <f>SUMIFS(koond2022!$K$2:$K$471,koond2022!$B$2:$B$471,'S-veeb 2022'!F$4,koond2022!$C$2:$C$471,'S-veeb 2022'!$A$1)</f>
        <v>122820</v>
      </c>
      <c r="G7" s="22">
        <f>SUMIFS(koond2022!$K$2:$K$471,koond2022!$B$2:$B$471,'S-veeb 2022'!G$4,koond2022!$C$2:$C$471,'S-veeb 2022'!$A$1)</f>
        <v>299</v>
      </c>
      <c r="H7" s="35"/>
    </row>
    <row r="8" spans="1:8" ht="33" customHeight="1" x14ac:dyDescent="0.35">
      <c r="A8" s="18" t="s">
        <v>183</v>
      </c>
      <c r="B8" s="24">
        <f>SUMIFS(koond2022!$H$2:$H$471,koond2022!$B$2:$B$471,'S-veeb 2022'!B$4,koond2022!$C$2:$C$471,'S-veeb 2022'!$A$1)</f>
        <v>9067</v>
      </c>
      <c r="C8" s="24">
        <f>SUMIFS(koond2022!$H$2:$H$471,koond2022!$B$2:$B$471,'S-veeb 2022'!C$4,koond2022!$C$2:$C$471,'S-veeb 2022'!$A$1)</f>
        <v>10534</v>
      </c>
      <c r="D8" s="24">
        <f>SUMIFS(koond2022!$H$2:$H$471,koond2022!$B$2:$B$471,'S-veeb 2022'!D$4,koond2022!$C$2:$C$471,'S-veeb 2022'!$A$1)</f>
        <v>0</v>
      </c>
      <c r="E8" s="24">
        <f>SUMIFS(koond2022!$H$2:$H$471,koond2022!$B$2:$B$471,'S-veeb 2022'!E$4,koond2022!$C$2:$C$471,'S-veeb 2022'!$A$1)</f>
        <v>1511</v>
      </c>
      <c r="F8" s="24">
        <f>SUMIFS(koond2022!$H$2:$H$471,koond2022!$B$2:$B$471,'S-veeb 2022'!F$4,koond2022!$C$2:$C$471,'S-veeb 2022'!$A$1)</f>
        <v>0</v>
      </c>
      <c r="G8" s="25">
        <f>SUMIFS(koond2022!$H$2:$H$471,koond2022!$B$2:$B$471,'S-veeb 2022'!G$4,koond2022!$C$2:$C$471,'S-veeb 2022'!$A$1)</f>
        <v>13</v>
      </c>
      <c r="H8" s="35"/>
    </row>
    <row r="9" spans="1:8" ht="31" x14ac:dyDescent="0.35">
      <c r="A9" s="18" t="s">
        <v>9</v>
      </c>
      <c r="B9" s="26">
        <f>SUMIFS(koond2022!$F$2:$F$471,koond2022!$B$2:$B$471,'S-veeb 2022'!B$4,koond2022!$C$2:$C$471,'S-veeb 2022'!$A$1)</f>
        <v>5.4226712227009362</v>
      </c>
      <c r="C9" s="26">
        <f>SUMIFS(koond2022!$F$2:$F$471,koond2022!$B$2:$B$471,'S-veeb 2022'!C$4,koond2022!$C$2:$C$471,'S-veeb 2022'!$A$1)</f>
        <v>6.3140692319120486</v>
      </c>
      <c r="D9" s="26">
        <f>SUMIFS(koond2022!$F$2:$F$471,koond2022!$B$2:$B$471,'S-veeb 2022'!D$4,koond2022!$C$2:$C$471,'S-veeb 2022'!$A$1)</f>
        <v>0</v>
      </c>
      <c r="E9" s="26">
        <f>SUMIFS(koond2022!$F$2:$F$471,koond2022!$B$2:$B$471,'S-veeb 2022'!E$4,koond2022!$C$2:$C$471,'S-veeb 2022'!$A$1)</f>
        <v>22.136383895409303</v>
      </c>
      <c r="F9" s="26">
        <f>SUMIFS(koond2022!$F$2:$F$471,koond2022!$B$2:$B$471,'S-veeb 2022'!F$4,koond2022!$C$2:$C$471,'S-veeb 2022'!$A$1)</f>
        <v>4.9026890506611203</v>
      </c>
      <c r="G9" s="27">
        <f>SUMIFS(koond2022!$F$2:$F$471,koond2022!$B$2:$B$471,'S-veeb 2022'!G$4,koond2022!$C$2:$C$471,'S-veeb 2022'!$A$1)</f>
        <v>0.7428316743425939</v>
      </c>
      <c r="H9" s="35"/>
    </row>
    <row r="10" spans="1:8" ht="46.9" customHeight="1" x14ac:dyDescent="0.35">
      <c r="A10" s="18" t="s">
        <v>184</v>
      </c>
      <c r="B10" s="19">
        <f>IFERROR(SUMIFS(koond2022!$G$2:$G$471,koond2022!$B$2:$B$471,'S-veeb 2022'!B$4,koond2022!$C$2:$C$471,'S-veeb 2022'!$A$1),"")</f>
        <v>56</v>
      </c>
      <c r="C10" s="19">
        <f>IFERROR(SUMIFS(koond2022!$G$2:$G$471,koond2022!$B$2:$B$471,'S-veeb 2022'!C$4,koond2022!$C$2:$C$471,'S-veeb 2022'!$A$1),"")</f>
        <v>18</v>
      </c>
      <c r="D10" s="19">
        <f>IFERROR(SUMIFS(koond2022!$G$2:$G$471,koond2022!$B$2:$B$471,'S-veeb 2022'!D$4,koond2022!$C$2:$C$471,'S-veeb 2022'!$A$1),"")</f>
        <v>0</v>
      </c>
      <c r="E10" s="19">
        <f>IFERROR(SUMIFS(koond2022!$G$2:$G$471,koond2022!$B$2:$B$471,'S-veeb 2022'!E$4,koond2022!$C$2:$C$471,'S-veeb 2022'!$A$1),"")</f>
        <v>22</v>
      </c>
      <c r="F10" s="19">
        <f>IFERROR(SUMIFS(koond2022!$G$2:$G$471,koond2022!$B$2:$B$471,'S-veeb 2022'!F$4,koond2022!$C$2:$C$471,'S-veeb 2022'!$A$1),"")</f>
        <v>48</v>
      </c>
      <c r="G10" s="20">
        <f>IFERROR(SUMIFS(koond2022!$G$2:$G$471,koond2022!$B$2:$B$471,'S-veeb 2022'!G$4,koond2022!$C$2:$C$471,'S-veeb 2022'!$A$1),"")</f>
        <v>38</v>
      </c>
      <c r="H10" s="35"/>
    </row>
    <row r="11" spans="1:8" ht="36" customHeight="1" x14ac:dyDescent="0.35">
      <c r="A11" s="18" t="s">
        <v>188</v>
      </c>
      <c r="B11" s="19" t="str">
        <f>IFERROR(ROUND(SUMIFS(koond2022!$I$2:$I$471,koond2022!$B$2:$B$471,'S-veeb 2022'!B$4,koond2022!$C$2:$C$471,'S-veeb 2022'!$A$1),1),"")&amp;" €/h"</f>
        <v>13,2 €/h</v>
      </c>
      <c r="C11" s="19" t="str">
        <f>IFERROR(ROUND(SUMIFS(koond2022!$I$2:$I$471,koond2022!$B$2:$B$471,'S-veeb 2022'!C$4,koond2022!$C$2:$C$471,'S-veeb 2022'!$A$1),1),"")&amp;" €/h"</f>
        <v>7,3 €/h</v>
      </c>
      <c r="D11" s="19" t="str">
        <f>IFERROR(ROUND(SUMIFS(koond2022!$I$2:$I$471,koond2022!$B$2:$B$471,'S-veeb 2022'!D$4,koond2022!$C$2:$C$471,'S-veeb 2022'!$A$1),1),"")&amp;" €/h"</f>
        <v xml:space="preserve"> €/h</v>
      </c>
      <c r="E11" s="19" t="str">
        <f>IFERROR(ROUND(SUMIFS(koond2022!$I$2:$I$471,koond2022!$B$2:$B$471,'S-veeb 2022'!E$4,koond2022!$C$2:$C$471,'S-veeb 2022'!$A$1),1),"")&amp;" €/h"</f>
        <v>42,1 €/h</v>
      </c>
      <c r="F11" s="19" t="str">
        <f>IFERROR(ROUND(SUMIFS(koond2022!$I$2:$I$471,koond2022!$B$2:$B$471,'S-veeb 2022'!F$4,koond2022!$C$2:$C$471,'S-veeb 2022'!$A$1),1),"")&amp;" €/h"</f>
        <v>1860,9 €/h</v>
      </c>
      <c r="G11" s="20" t="str">
        <f>IFERROR(ROUND(SUMIFS(koond2022!$I$2:$I$471,koond2022!$B$2:$B$471,'S-veeb 2022'!G$4,koond2022!$C$2:$C$471,'S-veeb 2022'!$A$1),1),"")&amp;" €/h"</f>
        <v>23 €/h</v>
      </c>
      <c r="H11" s="35"/>
    </row>
    <row r="12" spans="1:8" ht="48.65" customHeight="1" x14ac:dyDescent="0.35">
      <c r="A12" s="18" t="s">
        <v>189</v>
      </c>
      <c r="B12" s="19">
        <f>IFERROR(SUMIFS(koond2022!$J$2:$J$471,koond2022!$B$2:$B$471,'S-veeb 2022'!B$4,koond2022!$C$2:$C$471,'S-veeb 2022'!$A$1),"")</f>
        <v>30</v>
      </c>
      <c r="C12" s="19">
        <f>IFERROR(SUMIFS(koond2022!$J$2:$J$471,koond2022!$B$2:$B$471,'S-veeb 2022'!C$4,koond2022!$C$2:$C$471,'S-veeb 2022'!$A$1),"")</f>
        <v>42</v>
      </c>
      <c r="D12" s="19">
        <f>IFERROR(SUMIFS(koond2022!$J$2:$J$471,koond2022!$B$2:$B$471,'S-veeb 2022'!D$4,koond2022!$C$2:$C$471,'S-veeb 2022'!$A$1),"")</f>
        <v>0</v>
      </c>
      <c r="E12" s="19">
        <f>IFERROR(SUMIFS(koond2022!$J$2:$J$471,koond2022!$B$2:$B$471,'S-veeb 2022'!E$4,koond2022!$C$2:$C$471,'S-veeb 2022'!$A$1),"")</f>
        <v>42</v>
      </c>
      <c r="F12" s="19">
        <f>IFERROR(SUMIFS(koond2022!$J$2:$J$471,koond2022!$B$2:$B$471,'S-veeb 2022'!F$4,koond2022!$C$2:$C$471,'S-veeb 2022'!$A$1),"")</f>
        <v>6</v>
      </c>
      <c r="G12" s="20">
        <f>IFERROR(SUMIFS(koond2022!$J$2:$J$471,koond2022!$B$2:$B$471,'S-veeb 2022'!G$4,koond2022!$C$2:$C$471,'S-veeb 2022'!$A$1),"")</f>
        <v>41</v>
      </c>
      <c r="H12" s="35"/>
    </row>
    <row r="13" spans="1:8" ht="33" customHeight="1" x14ac:dyDescent="0.35">
      <c r="A13" s="28" t="s">
        <v>185</v>
      </c>
      <c r="B13" s="29" t="s">
        <v>193</v>
      </c>
      <c r="C13" s="29" t="s">
        <v>194</v>
      </c>
      <c r="D13" s="29" t="s">
        <v>195</v>
      </c>
      <c r="E13" s="29" t="s">
        <v>192</v>
      </c>
      <c r="F13" s="30" t="s">
        <v>187</v>
      </c>
      <c r="G13" s="31" t="s">
        <v>196</v>
      </c>
      <c r="H13" s="35"/>
    </row>
    <row r="14" spans="1:8" ht="51" customHeight="1" thickBot="1" x14ac:dyDescent="0.4">
      <c r="A14" s="32" t="s">
        <v>186</v>
      </c>
      <c r="B14" s="33">
        <f>IFERROR(SUMIFS(koond2022!$L$2:$L$471,koond2022!$B$2:$B$471,'S-veeb 2022'!B$4,koond2022!$C$2:$C$471,'S-veeb 2022'!$A$1),"")</f>
        <v>4.4576985392494647E-2</v>
      </c>
      <c r="C14" s="33">
        <f>IFERROR(SUMIFS(koond2022!$L$2:$L$471,koond2022!$B$2:$B$471,'S-veeb 2022'!C$4,koond2022!$C$2:$C$471,'S-veeb 2022'!$A$1),"")</f>
        <v>7.2770933371492487E-3</v>
      </c>
      <c r="D14" s="33">
        <f>IFERROR(SUMIFS(koond2022!$L$2:$L$471,koond2022!$B$2:$B$471,'S-veeb 2022'!D$4,koond2022!$C$2:$C$471,'S-veeb 2022'!$A$1),"")</f>
        <v>0</v>
      </c>
      <c r="E14" s="33">
        <f>IFERROR(SUMIFS(koond2022!$L$2:$L$471,koond2022!$B$2:$B$471,'S-veeb 2022'!E$4,koond2022!$C$2:$C$471,'S-veeb 2022'!$A$1),"")</f>
        <v>2.2023305534583766E-2</v>
      </c>
      <c r="F14" s="33">
        <f>IFERROR(SUMIFS(koond2022!$L$2:$L$471,koond2022!$B$2:$B$471,'S-veeb 2022'!F$4,koond2022!$C$2:$C$471,'S-veeb 2022'!$A$1),"")</f>
        <v>4.5810412663531773E-2</v>
      </c>
      <c r="G14" s="34">
        <f>IFERROR(SUMIFS(koond2022!$L$2:$L$471,koond2022!$B$2:$B$471,'S-veeb 2022'!G$4,koond2022!$C$2:$C$471,'S-veeb 2022'!$A$1),"")</f>
        <v>1.1152347652170656E-4</v>
      </c>
      <c r="H14" s="35"/>
    </row>
    <row r="15" spans="1:8" x14ac:dyDescent="0.35">
      <c r="A15" s="35"/>
      <c r="B15" s="35"/>
      <c r="C15" s="35"/>
      <c r="D15" s="35"/>
      <c r="E15" s="35"/>
      <c r="F15" s="35"/>
      <c r="G15" s="35"/>
      <c r="H15" s="35"/>
    </row>
    <row r="16" spans="1:8" x14ac:dyDescent="0.35">
      <c r="A16" s="36" t="s">
        <v>190</v>
      </c>
      <c r="B16" s="35"/>
      <c r="C16" s="35"/>
      <c r="D16" s="35"/>
      <c r="E16" s="35"/>
      <c r="F16" s="35"/>
      <c r="G16" s="35"/>
      <c r="H16" s="35"/>
    </row>
    <row r="17" spans="1:8" x14ac:dyDescent="0.35">
      <c r="A17" s="37" t="s">
        <v>191</v>
      </c>
      <c r="B17" s="35"/>
      <c r="C17" s="35"/>
      <c r="D17" s="35"/>
      <c r="E17" s="35"/>
      <c r="F17" s="35"/>
      <c r="G17" s="35"/>
      <c r="H17" s="35"/>
    </row>
    <row r="18" spans="1:8" x14ac:dyDescent="0.35">
      <c r="A18" s="35"/>
      <c r="B18" s="35"/>
      <c r="C18" s="35"/>
      <c r="D18" s="35"/>
      <c r="E18" s="35"/>
      <c r="F18" s="35"/>
      <c r="G18" s="35"/>
    </row>
    <row r="19" spans="1:8" x14ac:dyDescent="0.35">
      <c r="A19" s="35"/>
      <c r="B19" s="35"/>
      <c r="C19" s="35"/>
      <c r="D19" s="35"/>
      <c r="E19" s="35"/>
      <c r="F19" s="35"/>
      <c r="G19" s="35"/>
    </row>
  </sheetData>
  <sheetProtection algorithmName="SHA-512" hashValue="68eojb1NZ2qqj4TzUCY3ZzO70GXQQZtwK7hHUh6ZHQJ+R99yA8X3cl3xqHqcznNc4N0s9iyOKCBxucJe7TZI3A==" saltValue="RXG0plc7nWOjpKHxcLcGrw==" spinCount="100000" sheet="1" objects="1" scenarios="1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6081" r:id="rId4" name="ComboBox1">
          <controlPr defaultSize="0" autoLine="0" autoPict="0" linkedCell="'S-veeb 2022'!$A$1" listFillRange="nimed!$A$2:$A$80" r:id="rId5">
            <anchor moveWithCells="1">
              <from>
                <xdr:col>0</xdr:col>
                <xdr:colOff>0</xdr:colOff>
                <xdr:row>0</xdr:row>
                <xdr:rowOff>12700</xdr:rowOff>
              </from>
              <to>
                <xdr:col>0</xdr:col>
                <xdr:colOff>2343150</xdr:colOff>
                <xdr:row>2</xdr:row>
                <xdr:rowOff>0</xdr:rowOff>
              </to>
            </anchor>
          </controlPr>
        </control>
      </mc:Choice>
      <mc:Fallback>
        <control shapeId="46081" r:id="rId4" name="ComboBox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B62E-B4D8-472A-A47B-D94C3D486ABA}">
  <sheetPr codeName="Leht7"/>
  <dimension ref="A1:H18"/>
  <sheetViews>
    <sheetView tabSelected="1" zoomScaleNormal="100" workbookViewId="0">
      <selection activeCell="I10" sqref="I10"/>
    </sheetView>
  </sheetViews>
  <sheetFormatPr defaultColWidth="8.81640625" defaultRowHeight="14.5" x14ac:dyDescent="0.35"/>
  <cols>
    <col min="1" max="1" width="35.7265625" style="14" customWidth="1"/>
    <col min="2" max="5" width="26.81640625" style="14" customWidth="1"/>
    <col min="6" max="6" width="31" style="14" customWidth="1"/>
    <col min="7" max="7" width="26.81640625" style="14" customWidth="1"/>
    <col min="8" max="16384" width="8.81640625" style="14"/>
  </cols>
  <sheetData>
    <row r="1" spans="1:8" ht="15.5" x14ac:dyDescent="0.35">
      <c r="A1" s="38" t="s">
        <v>28</v>
      </c>
      <c r="B1" s="39"/>
      <c r="C1" s="39"/>
      <c r="D1" s="39"/>
      <c r="E1" s="39"/>
      <c r="F1" s="39"/>
      <c r="G1" s="39"/>
    </row>
    <row r="2" spans="1:8" x14ac:dyDescent="0.35">
      <c r="A2" s="39"/>
      <c r="B2" s="39"/>
      <c r="C2" s="39"/>
      <c r="D2" s="39"/>
      <c r="E2" s="117"/>
      <c r="F2" s="39"/>
      <c r="G2" s="39"/>
    </row>
    <row r="3" spans="1:8" ht="16" thickBot="1" x14ac:dyDescent="0.4">
      <c r="A3" s="40"/>
      <c r="B3" s="40"/>
      <c r="C3" s="39"/>
      <c r="D3" s="40"/>
      <c r="E3" s="40"/>
      <c r="F3" s="40"/>
      <c r="G3" s="40"/>
    </row>
    <row r="4" spans="1:8" ht="28.15" customHeight="1" x14ac:dyDescent="0.35">
      <c r="A4" s="15">
        <v>2025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7" t="s">
        <v>6</v>
      </c>
      <c r="H4" s="35"/>
    </row>
    <row r="5" spans="1:8" ht="33" customHeight="1" x14ac:dyDescent="0.35">
      <c r="A5" s="18" t="s">
        <v>7</v>
      </c>
      <c r="B5" s="19">
        <f>(IF(SUMIFS(koond2025!$D$2:$D$470,koond2025!$B$2:$B$470,'S-veeb 2025'!B$4,koond2025!$C$2:$C$470,'S-veeb 2025'!$A$1)=0,"0",
IF(AND(SUMIFS(koond2025!$D$2:$D$470,koond2025!$B$2:$B$470,'S-veeb 2025'!B$4,koond2025!$C$2:$C$470,'S-veeb 2025'!$A$1)&gt;=1,
SUMIFS(koond2025!$D$2:$D$470,koond2025!$B$2:$B$470,'S-veeb 2025'!B$4,koond2025!$C$2:$C$470,'S-veeb 2025'!$A$1)&lt;=5),"1-5",
SUMIFS(koond2025!$D$2:$D$470,koond2025!$B$2:$B$470,'S-veeb 2025'!B$4,koond2025!$C$2:$C$470,'S-veeb 2025'!$A$1))))</f>
        <v>99</v>
      </c>
      <c r="C5" s="115">
        <f>(IF(SUMIFS(koond2025!$D$2:$D$470,koond2025!$B$2:$B$470,'S-veeb 2025'!C$4,koond2025!$C$2:$C$470,'S-veeb 2025'!$A$1)=0,"0",
IF(AND(SUMIFS(koond2025!$D$2:$D$470,koond2025!$B$2:$B$470,'S-veeb 2025'!C$4,koond2025!$C$2:$C$470,'S-veeb 2025'!$A$1)&gt;=1,
SUMIFS(koond2025!$D$2:$D$470,koond2025!$B$2:$B$470,'S-veeb 2025'!C$4,koond2025!$C$2:$C$470,'S-veeb 2025'!$A$1)&lt;=5),"1-5",
SUMIFS(koond2025!$D$2:$D$470,koond2025!$B$2:$B$470,'S-veeb 2025'!C$4,koond2025!$C$2:$C$470,'S-veeb 2025'!$A$1))))</f>
        <v>9</v>
      </c>
      <c r="D5" s="19" t="str">
        <f>(IF(SUMIFS(koond2025!$D$2:$D$470,koond2025!$B$2:$B$470,'S-veeb 2025'!D$4,koond2025!$C$2:$C$470,'S-veeb 2025'!$A$1)=0,"0",
IF(AND(SUMIFS(koond2025!$D$2:$D$470,koond2025!$B$2:$B$470,'S-veeb 2025'!D$4,koond2025!$C$2:$C$470,'S-veeb 2025'!$A$1)&gt;=1,
SUMIFS(koond2025!$D$2:$D$470,koond2025!$B$2:$B$470,'S-veeb 2025'!D$4,koond2025!$C$2:$C$470,'S-veeb 2025'!$A$1)&lt;=5),"1-5",
SUMIFS(koond2025!$D$2:$D$470,koond2025!$B$2:$B$470,'S-veeb 2025'!D$4,koond2025!$C$2:$C$470,'S-veeb 2025'!$A$1))))</f>
        <v>1-5</v>
      </c>
      <c r="E5" s="19">
        <f>(IF(SUMIFS(koond2025!$D$2:$D$470,koond2025!$B$2:$B$470,'S-veeb 2025'!E$4,koond2025!$C$2:$C$470,'S-veeb 2025'!$A$1)=0,"0",
IF(AND(SUMIFS(koond2025!$D$2:$D$470,koond2025!$B$2:$B$470,'S-veeb 2025'!E$4,koond2025!$C$2:$C$470,'S-veeb 2025'!$A$1)&gt;=1,
SUMIFS(koond2025!$D$2:$D$470,koond2025!$B$2:$B$470,'S-veeb 2025'!E$4,koond2025!$C$2:$C$470,'S-veeb 2025'!$A$1)&lt;=5),"1-5",
SUMIFS(koond2025!$D$2:$D$470,koond2025!$B$2:$B$470,'S-veeb 2025'!E$4,koond2025!$C$2:$C$470,'S-veeb 2025'!$A$1))))</f>
        <v>152</v>
      </c>
      <c r="F5" s="19">
        <f>(IF(SUMIFS(koond2025!$D$2:$D$470,koond2025!$B$2:$B$470,'S-veeb 2025'!F$4,koond2025!$C$2:$C$470,'S-veeb 2025'!$A$1)=0,"0",
IF(AND(SUMIFS(koond2025!$D$2:$D$470,koond2025!$B$2:$B$470,'S-veeb 2025'!F$4,koond2025!$C$2:$C$470,'S-veeb 2025'!$A$1)&gt;=1,
SUMIFS(koond2025!$D$2:$D$470,koond2025!$B$2:$B$470,'S-veeb 2025'!F$4,koond2025!$C$2:$C$470,'S-veeb 2025'!$A$1)&lt;=5),"1-5",
SUMIFS(koond2025!$D$2:$D$470,koond2025!$B$2:$B$470,'S-veeb 2025'!F$4,koond2025!$C$2:$C$470,'S-veeb 2025'!$A$1))))</f>
        <v>6</v>
      </c>
      <c r="G5" s="20">
        <f>(IF(SUMIFS(koond2025!$D$2:$D$470,koond2025!$B$2:$B$470,'S-veeb 2025'!G$4,koond2025!$C$2:$C$470,'S-veeb 2025'!$A$1)=0,"0",
IF(AND(SUMIFS(koond2025!$D$2:$D$470,koond2025!$B$2:$B$470,'S-veeb 2025'!G$4,koond2025!$C$2:$C$470,'S-veeb 2025'!$A$1)&gt;=1,
SUMIFS(koond2025!$D$2:$D$470,koond2025!$B$2:$B$470,'S-veeb 2025'!G$4,koond2025!$C$2:$C$470,'S-veeb 2025'!$A$1)&lt;=5),"1-5",
SUMIFS(koond2025!$D$2:$D$470,koond2025!$B$2:$B$470,'S-veeb 2025'!G$4,koond2025!$C$2:$C$470,'S-veeb 2025'!$A$1))))</f>
        <v>11</v>
      </c>
      <c r="H5" s="35"/>
    </row>
    <row r="6" spans="1:8" ht="33" customHeight="1" x14ac:dyDescent="0.35">
      <c r="A6" s="18" t="s">
        <v>182</v>
      </c>
      <c r="B6" s="21">
        <f>SUMIFS(koond2025!$E$2:$E$470,koond2025!$B$2:$B$470,'S-veeb 2025'!B$4,koond2025!$C$2:$C$470,'S-veeb 2025'!$A$1)</f>
        <v>147018</v>
      </c>
      <c r="C6" s="21">
        <f>SUMIFS(koond2025!$E$2:$E$470,koond2025!$B$2:$B$470,'S-veeb 2025'!C$4,koond2025!$C$2:$C$470,'S-veeb 2025'!$A$1)</f>
        <v>13600</v>
      </c>
      <c r="D6" s="21">
        <f>SUMIFS(koond2025!$E$2:$E$470,koond2025!$B$2:$B$470,'S-veeb 2025'!D$4,koond2025!$C$2:$C$470,'S-veeb 2025'!$A$1)</f>
        <v>964.5</v>
      </c>
      <c r="E6" s="21">
        <f>SUMIFS(koond2025!$E$2:$E$470,koond2025!$B$2:$B$470,'S-veeb 2025'!E$4,koond2025!$C$2:$C$470,'S-veeb 2025'!$A$1)</f>
        <v>45959</v>
      </c>
      <c r="F6" s="21">
        <f>SUMIFS(koond2025!$E$2:$E$470,koond2025!$B$2:$B$470,'S-veeb 2025'!F$4,koond2025!$C$2:$C$470,'S-veeb 2025'!$A$1)</f>
        <v>0</v>
      </c>
      <c r="G6" s="22">
        <f>SUMIFS(koond2025!E:E,koond2025!B:B,G4,koond2025!C:C,A1)</f>
        <v>450</v>
      </c>
      <c r="H6" s="35"/>
    </row>
    <row r="7" spans="1:8" ht="33" customHeight="1" x14ac:dyDescent="0.35">
      <c r="A7" s="23" t="s">
        <v>176</v>
      </c>
      <c r="B7" s="21">
        <f>SUMIFS(koond2025!$K$2:$K$470,koond2025!$B$2:$B$470,'S-veeb 2025'!B$4,koond2025!$C$2:$C$470,'S-veeb 2025'!$A$1)</f>
        <v>126636</v>
      </c>
      <c r="C7" s="21">
        <f>SUMIFS(koond2025!$K$2:$K$470,koond2025!$B$2:$B$470,'S-veeb 2025'!C$4,koond2025!$C$2:$C$470,'S-veeb 2025'!$A$1)</f>
        <v>13600</v>
      </c>
      <c r="D7" s="21">
        <f>SUMIFS(koond2025!$K$2:$K$470,koond2025!$B$2:$B$470,'S-veeb 2025'!D$4,koond2025!$C$2:$C$470,'S-veeb 2025'!$A$1)</f>
        <v>849.5</v>
      </c>
      <c r="E7" s="21">
        <f>SUMIFS(koond2025!$K$2:$K$470,koond2025!$B$2:$B$470,'S-veeb 2025'!E$4,koond2025!$C$2:$C$470,'S-veeb 2025'!$A$1)</f>
        <v>24540</v>
      </c>
      <c r="F7" s="21">
        <f>SUMIFS(koond2025!$K$2:$K$470,koond2025!$B$2:$B$470,'S-veeb 2025'!F$4,koond2025!$C$2:$C$470,'S-veeb 2025'!$A$1)</f>
        <v>0</v>
      </c>
      <c r="G7" s="22">
        <f>SUMIFS(koond2025!$K$2:$K$470,koond2025!$B$2:$B$470,'S-veeb 2025'!G$4,koond2025!$C$2:$C$470,'S-veeb 2025'!$A$1)</f>
        <v>450</v>
      </c>
      <c r="H7" s="35"/>
    </row>
    <row r="8" spans="1:8" ht="33" customHeight="1" x14ac:dyDescent="0.35">
      <c r="A8" s="18" t="s">
        <v>183</v>
      </c>
      <c r="B8" s="24">
        <f>SUMIFS(koond2025!$H$2:$H$470,koond2025!$B$2:$B$470,'S-veeb 2025'!B$4,koond2025!$C$2:$C$470,'S-veeb 2025'!$A$1)</f>
        <v>5654</v>
      </c>
      <c r="C8" s="24">
        <f>SUMIFS(koond2025!$H$2:$H$470,koond2025!$B$2:$B$470,'S-veeb 2025'!C$4,koond2025!$C$2:$C$470,'S-veeb 2025'!$A$1)</f>
        <v>2000</v>
      </c>
      <c r="D8" s="24">
        <f>SUMIFS(koond2025!$H$2:$H$470,koond2025!$B$2:$B$470,'S-veeb 2025'!D$4,koond2025!$C$2:$C$470,'S-veeb 2025'!$A$1)</f>
        <v>57.5</v>
      </c>
      <c r="E8" s="24" t="s">
        <v>207</v>
      </c>
      <c r="F8" s="24">
        <f>SUMIFS(koond2025!$H$2:$H$470,koond2025!$B$2:$B$470,'S-veeb 2025'!F$4,koond2025!$C$2:$C$470,'S-veeb 2025'!$A$1)</f>
        <v>0</v>
      </c>
      <c r="G8" s="25">
        <f>SUMIFS(koond2025!$H$2:$H$470,koond2025!$B$2:$B$470,'S-veeb 2025'!G$4,koond2025!$C$2:$C$470,'S-veeb 2025'!$A$1)</f>
        <v>15</v>
      </c>
      <c r="H8" s="35"/>
    </row>
    <row r="9" spans="1:8" ht="31" x14ac:dyDescent="0.35">
      <c r="A9" s="18" t="s">
        <v>9</v>
      </c>
      <c r="B9" s="26">
        <f>SUMIFS(koond2025!$F$2:$F$470,koond2025!$B$2:$B$470,'S-veeb 2025'!B$4,koond2025!$C$2:$C$470,'S-veeb 2025'!$A$1)</f>
        <v>11.312992800822762</v>
      </c>
      <c r="C9" s="26">
        <f>SUMIFS(koond2025!$F$2:$F$470,koond2025!$B$2:$B$470,'S-veeb 2025'!C$4,koond2025!$C$2:$C$470,'S-veeb 2025'!$A$1)</f>
        <v>1.0284538909838874</v>
      </c>
      <c r="D9" s="26">
        <f>SUMIFS(koond2025!$F$2:$F$470,koond2025!$B$2:$B$470,'S-veeb 2025'!D$4,koond2025!$C$2:$C$470,'S-veeb 2025'!$A$1)</f>
        <v>0.11427265455376528</v>
      </c>
      <c r="E9" s="26">
        <f>SUMIFS(koond2025!$F$2:$F$470,koond2025!$B$2:$B$470,'S-veeb 2025'!E$4,koond2025!$C$2:$C$470,'S-veeb 2025'!$A$1)</f>
        <v>17.369443492172323</v>
      </c>
      <c r="F9" s="26">
        <f>SUMIFS(koond2025!$F$2:$F$470,koond2025!$B$2:$B$470,'S-veeb 2025'!F$4,koond2025!$C$2:$C$470,'S-veeb 2025'!$A$1)</f>
        <v>0.68563592732259171</v>
      </c>
      <c r="G9" s="27">
        <f>SUMIFS(koond2025!$F$2:$F$470,koond2025!$B$2:$B$470,'S-veeb 2025'!G$4,koond2025!$C$2:$C$470,'S-veeb 2025'!$A$1)</f>
        <v>1.2569992000914183</v>
      </c>
      <c r="H9" s="35"/>
    </row>
    <row r="10" spans="1:8" ht="46.9" customHeight="1" x14ac:dyDescent="0.35">
      <c r="A10" s="18" t="s">
        <v>184</v>
      </c>
      <c r="B10" s="19">
        <f>IFERROR(SUMIFS(koond2025!$G$2:$G$470,koond2025!$B$2:$B$470,'S-veeb 2025'!B$4,koond2025!$C$2:$C$470,'S-veeb 2025'!$A$1),"")</f>
        <v>21</v>
      </c>
      <c r="C10" s="19">
        <f>IFERROR(SUMIFS(koond2025!$G$2:$G$470,koond2025!$B$2:$B$470,'S-veeb 2025'!C$4,koond2025!$C$2:$C$470,'S-veeb 2025'!$A$1),"")</f>
        <v>66</v>
      </c>
      <c r="D10" s="19">
        <f>IFERROR(SUMIFS(koond2025!$G$2:$G$470,koond2025!$B$2:$B$470,'S-veeb 2025'!D$4,koond2025!$C$2:$C$470,'S-veeb 2025'!$A$1),"")</f>
        <v>40</v>
      </c>
      <c r="E10" s="19">
        <f>IFERROR(SUMIFS(koond2025!$G$2:$G$470,koond2025!$B$2:$B$470,'S-veeb 2025'!E$4,koond2025!$C$2:$C$470,'S-veeb 2025'!$A$1),"")</f>
        <v>26</v>
      </c>
      <c r="F10" s="19">
        <f>IFERROR(SUMIFS(koond2025!$G$2:$G$470,koond2025!$B$2:$B$470,'S-veeb 2025'!F$4,koond2025!$C$2:$C$470,'S-veeb 2025'!$A$1),"")</f>
        <v>73</v>
      </c>
      <c r="G10" s="20">
        <f>IFERROR(SUMIFS(koond2025!$G$2:$G$470,koond2025!$B$2:$B$470,'S-veeb 2025'!G$4,koond2025!$C$2:$C$470,'S-veeb 2025'!$A$1),"")</f>
        <v>38</v>
      </c>
      <c r="H10" s="35"/>
    </row>
    <row r="11" spans="1:8" ht="45" customHeight="1" x14ac:dyDescent="0.35">
      <c r="A11" s="18" t="s">
        <v>188</v>
      </c>
      <c r="B11" s="19" t="str">
        <f>IFERROR(ROUND(SUMIFS(koond2025!$I$2:$I$470,koond2025!$B$2:$B$470,'S-veeb 2025'!B$4,koond2025!$C$2:$C$470,'S-veeb 2025'!$A$1),1),"")&amp;" €/h"</f>
        <v>26 €/h</v>
      </c>
      <c r="C11" s="19" t="str">
        <f>IFERROR(ROUND(SUMIFS(koond2025!$I$2:$I$470,koond2025!$B$2:$B$470,'S-veeb 2025'!C$4,koond2025!$C$2:$C$470,'S-veeb 2025'!$A$1),1),"")&amp;" €/h"</f>
        <v>6,8 €/h</v>
      </c>
      <c r="D11" s="19" t="str">
        <f>IFERROR(ROUND(SUMIFS(koond2025!$I$2:$I$470,koond2025!$B$2:$B$470,'S-veeb 2025'!D$4,koond2025!$C$2:$C$470,'S-veeb 2025'!$A$1),1),"")&amp;" €/h"</f>
        <v>16,8 €/h</v>
      </c>
      <c r="E11" s="116" t="str">
        <f>ROUND(E6/E5,1)&amp;" € (inimese kohta aastas)"</f>
        <v>302,4 € (inimese kohta aastas)</v>
      </c>
      <c r="F11" s="115" t="str">
        <f>IFERROR(ROUND(SUMIFS(koond2025!$I$2:$I$470,koond2025!$B$2:$B$470,'S-veeb 2025'!F$4,koond2025!$C$2:$C$470,'S-veeb 2025'!$A$1),1),"")&amp;" € (inimese kohta aastas)"</f>
        <v>0 € (inimese kohta aastas)</v>
      </c>
      <c r="G11" s="20" t="str">
        <f>IFERROR(ROUND(SUMIFS(koond2025!$I$2:$I$470,koond2025!$B$2:$B$470,'S-veeb 2025'!G$4,koond2025!$C$2:$C$470,'S-veeb 2025'!$A$1),1),"")&amp;" €/h"</f>
        <v>30 €/h</v>
      </c>
      <c r="H11" s="35"/>
    </row>
    <row r="12" spans="1:8" ht="33" customHeight="1" x14ac:dyDescent="0.35">
      <c r="A12" s="28" t="s">
        <v>185</v>
      </c>
      <c r="B12" s="29" t="s">
        <v>216</v>
      </c>
      <c r="C12" s="29" t="s">
        <v>217</v>
      </c>
      <c r="D12" s="29" t="s">
        <v>218</v>
      </c>
      <c r="E12" s="80" t="s">
        <v>219</v>
      </c>
      <c r="F12" s="30" t="s">
        <v>221</v>
      </c>
      <c r="G12" s="31" t="s">
        <v>215</v>
      </c>
      <c r="H12" s="35"/>
    </row>
    <row r="13" spans="1:8" ht="51" customHeight="1" thickBot="1" x14ac:dyDescent="0.4">
      <c r="A13" s="32" t="s">
        <v>186</v>
      </c>
      <c r="B13" s="33">
        <f>IFERROR(SUMIFS(koond2025!$L$2:$L$470,koond2025!$B$2:$B$470,'S-veeb 2025'!B$4,koond2025!$C$2:$C$470,'S-veeb 2025'!$A$1),"")</f>
        <v>5.1778574997485408E-2</v>
      </c>
      <c r="C13" s="33">
        <f>IFERROR(SUMIFS(koond2025!$L$2:$L$470,koond2025!$B$2:$B$470,'S-veeb 2025'!C$4,koond2025!$C$2:$C$470,'S-veeb 2025'!$A$1),"")</f>
        <v>5.5607301238652634E-3</v>
      </c>
      <c r="D13" s="33">
        <f>IFERROR(SUMIFS(koond2025!$L$2:$L$470,koond2025!$B$2:$B$470,'S-veeb 2025'!D$4,koond2025!$C$2:$C$470,'S-veeb 2025'!$A$1),"")</f>
        <v>3.473411941340839E-4</v>
      </c>
      <c r="E13" s="33">
        <f>IFERROR(SUMIFS(koond2025!$L$2:$L$470,koond2025!$B$2:$B$470,'S-veeb 2025'!E$4,koond2025!$C$2:$C$470,'S-veeb 2025'!$A$1),"")</f>
        <v>1.0033846855856879E-2</v>
      </c>
      <c r="F13" s="33">
        <f>IFERROR(SUMIFS(koond2025!$L$2:$L$470,koond2025!$B$2:$B$470,'S-veeb 2025'!F$4,koond2025!$C$2:$C$470,'S-veeb 2025'!$A$1),"")</f>
        <v>0</v>
      </c>
      <c r="G13" s="34">
        <f>IFERROR(SUMIFS(koond2025!$L$2:$L$470,koond2025!$B$2:$B$470,'S-veeb 2025'!G$4,koond2025!$C$2:$C$470,'S-veeb 2025'!$A$1),"")</f>
        <v>1.839947467455418E-4</v>
      </c>
      <c r="H13" s="35"/>
    </row>
    <row r="14" spans="1:8" x14ac:dyDescent="0.35">
      <c r="A14" s="35"/>
      <c r="B14" s="35"/>
      <c r="C14" s="35"/>
      <c r="D14" s="35"/>
      <c r="E14" s="35"/>
      <c r="F14" s="35"/>
      <c r="G14" s="35"/>
      <c r="H14" s="35"/>
    </row>
    <row r="15" spans="1:8" x14ac:dyDescent="0.35">
      <c r="A15" s="36" t="s">
        <v>190</v>
      </c>
      <c r="B15" s="35"/>
      <c r="C15" s="35"/>
      <c r="D15" s="35"/>
      <c r="E15" s="35"/>
      <c r="F15" s="35"/>
      <c r="G15" s="35"/>
      <c r="H15" s="35"/>
    </row>
    <row r="16" spans="1:8" x14ac:dyDescent="0.35">
      <c r="A16" s="37" t="s">
        <v>220</v>
      </c>
      <c r="B16" s="35"/>
      <c r="C16" s="35"/>
      <c r="D16" s="35"/>
      <c r="E16" s="35"/>
      <c r="F16" s="35"/>
      <c r="G16" s="35"/>
      <c r="H16" s="35"/>
    </row>
    <row r="17" spans="1:7" x14ac:dyDescent="0.35">
      <c r="A17" s="35"/>
      <c r="B17" s="35"/>
      <c r="C17" s="35"/>
      <c r="D17" s="35"/>
      <c r="E17" s="35"/>
      <c r="F17" s="35"/>
      <c r="G17" s="35"/>
    </row>
    <row r="18" spans="1:7" x14ac:dyDescent="0.35">
      <c r="A18" s="35"/>
      <c r="B18" s="35"/>
      <c r="C18" s="35"/>
      <c r="D18" s="35"/>
      <c r="E18" s="35"/>
      <c r="F18" s="35"/>
      <c r="G18" s="35"/>
    </row>
  </sheetData>
  <sheetProtection algorithmName="SHA-512" hashValue="LvNP4kmUSjzdbc/fs0lOaunaOTXqh2Cu3BWKnf+PxTZVU2IR9sPQ/ydigsciqQh8NTtaeRrHrLYSD2wMICWNYw==" saltValue="2/pP5vT0pmoT7hjVbigxzg==" spinCount="100000" sheet="1" objects="1" scenarios="1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58369" r:id="rId4" name="ComboBox1">
          <controlPr defaultSize="0" autoLine="0" linkedCell="'S-veeb 2025'!$A$1" listFillRange="nimed!$A$2:$A$8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2368550</xdr:colOff>
                <xdr:row>2</xdr:row>
                <xdr:rowOff>12700</xdr:rowOff>
              </to>
            </anchor>
          </controlPr>
        </control>
      </mc:Choice>
      <mc:Fallback>
        <control shapeId="58369" r:id="rId4" name="ComboBox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0AB9-5E00-40F1-BD8B-1851AD621C0F}">
  <sheetPr codeName="Leht6"/>
  <dimension ref="A1:K17"/>
  <sheetViews>
    <sheetView workbookViewId="0">
      <selection activeCell="F10" sqref="F10"/>
    </sheetView>
  </sheetViews>
  <sheetFormatPr defaultRowHeight="14.5" x14ac:dyDescent="0.35"/>
  <cols>
    <col min="1" max="1" width="24.453125" bestFit="1" customWidth="1"/>
    <col min="2" max="2" width="7.81640625" customWidth="1"/>
    <col min="3" max="3" width="9.54296875" customWidth="1"/>
    <col min="4" max="7" width="11.81640625" customWidth="1"/>
    <col min="8" max="8" width="13.54296875" customWidth="1"/>
    <col min="9" max="9" width="14.54296875" customWidth="1"/>
    <col min="10" max="10" width="15.54296875" customWidth="1"/>
    <col min="11" max="11" width="10.54296875" customWidth="1"/>
  </cols>
  <sheetData>
    <row r="1" spans="1:11" x14ac:dyDescent="0.35">
      <c r="A1" s="70" t="s">
        <v>203</v>
      </c>
    </row>
    <row r="2" spans="1:11" ht="15" thickBot="1" x14ac:dyDescent="0.4">
      <c r="B2" s="71">
        <v>2021</v>
      </c>
      <c r="C2" s="71">
        <v>2022</v>
      </c>
      <c r="D2" s="71">
        <v>2023</v>
      </c>
      <c r="E2" s="71">
        <v>2024</v>
      </c>
      <c r="F2" s="71">
        <v>2025</v>
      </c>
      <c r="G2" s="71">
        <v>2021</v>
      </c>
      <c r="H2" s="71">
        <v>2022</v>
      </c>
      <c r="I2" s="71">
        <v>2023</v>
      </c>
      <c r="J2" s="71">
        <v>2024</v>
      </c>
      <c r="K2" s="71">
        <v>2025</v>
      </c>
    </row>
    <row r="3" spans="1:11" ht="15" customHeight="1" thickBot="1" x14ac:dyDescent="0.4">
      <c r="A3" s="130" t="s">
        <v>94</v>
      </c>
      <c r="B3" s="149" t="s">
        <v>205</v>
      </c>
      <c r="C3" s="149"/>
      <c r="D3" s="149"/>
      <c r="E3" s="149"/>
      <c r="F3" s="118"/>
      <c r="G3" s="150" t="s">
        <v>206</v>
      </c>
      <c r="H3" s="151"/>
      <c r="I3" s="151"/>
      <c r="J3" s="151"/>
      <c r="K3" s="152"/>
    </row>
    <row r="4" spans="1:11" x14ac:dyDescent="0.35">
      <c r="A4" s="128" t="s">
        <v>5</v>
      </c>
      <c r="B4" s="68">
        <v>15705</v>
      </c>
      <c r="C4" s="68">
        <v>15564</v>
      </c>
      <c r="D4" s="68">
        <v>17697</v>
      </c>
      <c r="E4" s="68">
        <v>14128</v>
      </c>
      <c r="F4" s="69">
        <v>13515</v>
      </c>
      <c r="G4" s="67">
        <v>16156889.960000003</v>
      </c>
      <c r="H4" s="68">
        <v>17056854.969999999</v>
      </c>
      <c r="I4" s="68">
        <v>18273060.979999997</v>
      </c>
      <c r="J4" s="68">
        <v>18162304</v>
      </c>
      <c r="K4" s="69">
        <v>18187763</v>
      </c>
    </row>
    <row r="5" spans="1:11" x14ac:dyDescent="0.35">
      <c r="A5" s="128" t="s">
        <v>3</v>
      </c>
      <c r="B5" s="68">
        <v>461</v>
      </c>
      <c r="C5" s="68">
        <v>478</v>
      </c>
      <c r="D5" s="68">
        <v>495</v>
      </c>
      <c r="E5" s="68">
        <v>508</v>
      </c>
      <c r="F5" s="69">
        <v>475</v>
      </c>
      <c r="G5" s="67">
        <v>1692088.4899999998</v>
      </c>
      <c r="H5" s="68">
        <v>2082171.2499999998</v>
      </c>
      <c r="I5" s="68">
        <v>2582506.919999999</v>
      </c>
      <c r="J5" s="68">
        <v>2831148</v>
      </c>
      <c r="K5" s="69">
        <v>3093420</v>
      </c>
    </row>
    <row r="6" spans="1:11" x14ac:dyDescent="0.35">
      <c r="A6" s="128" t="s">
        <v>1</v>
      </c>
      <c r="B6" s="68">
        <v>8162</v>
      </c>
      <c r="C6" s="68">
        <v>8551</v>
      </c>
      <c r="D6" s="68">
        <v>8969</v>
      </c>
      <c r="E6" s="68">
        <v>9088</v>
      </c>
      <c r="F6" s="69">
        <v>9342</v>
      </c>
      <c r="G6" s="67">
        <v>11405592.149999999</v>
      </c>
      <c r="H6" s="68">
        <v>12406343.479999999</v>
      </c>
      <c r="I6" s="68">
        <v>15285828.729999995</v>
      </c>
      <c r="J6" s="68">
        <v>15850301</v>
      </c>
      <c r="K6" s="69">
        <v>16499759</v>
      </c>
    </row>
    <row r="7" spans="1:11" x14ac:dyDescent="0.35">
      <c r="A7" s="128" t="s">
        <v>4</v>
      </c>
      <c r="B7" s="68">
        <v>17305</v>
      </c>
      <c r="C7" s="68">
        <v>20055</v>
      </c>
      <c r="D7" s="68">
        <v>17679</v>
      </c>
      <c r="E7" s="68">
        <v>18428</v>
      </c>
      <c r="F7" s="69">
        <v>15969</v>
      </c>
      <c r="G7" s="67">
        <v>6928829.5800000001</v>
      </c>
      <c r="H7" s="68">
        <v>8948422.8400000036</v>
      </c>
      <c r="I7" s="68">
        <v>9929164.8500000034</v>
      </c>
      <c r="J7" s="68">
        <v>10583127</v>
      </c>
      <c r="K7" s="129">
        <v>11885641</v>
      </c>
    </row>
    <row r="8" spans="1:11" x14ac:dyDescent="0.35">
      <c r="A8" s="128" t="s">
        <v>2</v>
      </c>
      <c r="B8" s="68">
        <v>3421</v>
      </c>
      <c r="C8" s="68">
        <v>4810</v>
      </c>
      <c r="D8" s="68">
        <v>5037</v>
      </c>
      <c r="E8" s="68">
        <v>5479</v>
      </c>
      <c r="F8" s="69">
        <v>5153</v>
      </c>
      <c r="G8" s="67">
        <v>9907381.4999999963</v>
      </c>
      <c r="H8" s="68">
        <v>10480425.619999999</v>
      </c>
      <c r="I8" s="68">
        <v>10722979.390000001</v>
      </c>
      <c r="J8" s="68">
        <v>15316989</v>
      </c>
      <c r="K8" s="69">
        <v>15344908</v>
      </c>
    </row>
    <row r="9" spans="1:11" ht="15" thickBot="1" x14ac:dyDescent="0.4">
      <c r="A9" s="128" t="s">
        <v>6</v>
      </c>
      <c r="B9" s="68">
        <v>2273</v>
      </c>
      <c r="C9" s="68">
        <v>2168</v>
      </c>
      <c r="D9" s="68">
        <v>2407</v>
      </c>
      <c r="E9" s="68">
        <v>2330</v>
      </c>
      <c r="F9" s="69">
        <v>2361</v>
      </c>
      <c r="G9" s="67">
        <v>214962.67</v>
      </c>
      <c r="H9" s="68">
        <v>228537.32</v>
      </c>
      <c r="I9" s="68">
        <v>310299.16000000003</v>
      </c>
      <c r="J9" s="68">
        <v>342434</v>
      </c>
      <c r="K9" s="69">
        <v>352605</v>
      </c>
    </row>
    <row r="10" spans="1:11" ht="15" thickBot="1" x14ac:dyDescent="0.4">
      <c r="A10" s="130" t="s">
        <v>204</v>
      </c>
      <c r="B10" s="113">
        <v>47327</v>
      </c>
      <c r="C10" s="113">
        <v>51626</v>
      </c>
      <c r="D10" s="113">
        <v>52284</v>
      </c>
      <c r="E10" s="113">
        <v>51973</v>
      </c>
      <c r="F10" s="114">
        <f>SUM(F4:F9)</f>
        <v>46815</v>
      </c>
      <c r="G10" s="112">
        <v>46305744.349999994</v>
      </c>
      <c r="H10" s="113">
        <v>51202755.479999997</v>
      </c>
      <c r="I10" s="113">
        <v>57103840.029999986</v>
      </c>
      <c r="J10" s="113">
        <f>SUM(J4:J9)</f>
        <v>63086303</v>
      </c>
      <c r="K10" s="114">
        <f>SUM(K4:K9)</f>
        <v>65364096</v>
      </c>
    </row>
    <row r="15" spans="1:11" x14ac:dyDescent="0.35">
      <c r="I15" s="4"/>
    </row>
    <row r="16" spans="1:11" x14ac:dyDescent="0.35">
      <c r="I16" s="4"/>
      <c r="K16" s="96"/>
    </row>
    <row r="17" spans="9:11" x14ac:dyDescent="0.35">
      <c r="I17" s="4"/>
      <c r="K17" s="96"/>
    </row>
  </sheetData>
  <mergeCells count="2">
    <mergeCell ref="B3:E3"/>
    <mergeCell ref="G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1D1B1-CFDE-41C5-9E53-DDF4BC5C4A13}">
  <sheetPr codeName="Leht2"/>
  <dimension ref="A1:H19"/>
  <sheetViews>
    <sheetView zoomScaleNormal="100" workbookViewId="0">
      <selection activeCell="B8" sqref="B8"/>
    </sheetView>
  </sheetViews>
  <sheetFormatPr defaultColWidth="8.81640625" defaultRowHeight="14.5" x14ac:dyDescent="0.35"/>
  <cols>
    <col min="1" max="1" width="35.7265625" style="14" customWidth="1"/>
    <col min="2" max="7" width="26.81640625" style="14" customWidth="1"/>
    <col min="8" max="16384" width="8.81640625" style="14"/>
  </cols>
  <sheetData>
    <row r="1" spans="1:8" ht="15.5" x14ac:dyDescent="0.35">
      <c r="A1" s="38" t="s">
        <v>51</v>
      </c>
      <c r="B1" s="39"/>
      <c r="C1" s="39"/>
      <c r="D1" s="39"/>
      <c r="E1" s="39"/>
      <c r="F1" s="39"/>
      <c r="G1" s="39"/>
    </row>
    <row r="2" spans="1:8" x14ac:dyDescent="0.35">
      <c r="A2" s="39"/>
      <c r="B2" s="39"/>
      <c r="C2" s="39"/>
      <c r="D2" s="39"/>
      <c r="E2" s="39"/>
      <c r="F2" s="39"/>
      <c r="G2" s="39"/>
    </row>
    <row r="3" spans="1:8" ht="16" thickBot="1" x14ac:dyDescent="0.4">
      <c r="A3" s="40"/>
      <c r="B3" s="40"/>
      <c r="C3" s="39"/>
      <c r="D3" s="40"/>
      <c r="E3" s="40"/>
      <c r="F3" s="40"/>
      <c r="G3" s="40"/>
    </row>
    <row r="4" spans="1:8" ht="28.15" customHeight="1" x14ac:dyDescent="0.35">
      <c r="A4" s="15">
        <v>2023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7" t="s">
        <v>6</v>
      </c>
      <c r="H4" s="35"/>
    </row>
    <row r="5" spans="1:8" ht="33" customHeight="1" x14ac:dyDescent="0.35">
      <c r="A5" s="18" t="s">
        <v>7</v>
      </c>
      <c r="B5" s="19">
        <f>(IF(SUMIFS(koond2023!$D$2:$D$471,koond2023!$B$2:$B$471,'S-veeb 2023'!B$4,koond2023!$C$2:$C$471,'S-veeb 2023'!$A$1)=0,"0",
IF(AND(SUMIFS(koond2023!$D$2:$D$471,koond2023!$B$2:$B$471,'S-veeb 2023'!B$4,koond2023!$C$2:$C$471,'S-veeb 2023'!$A$1)&gt;=1,
SUMIFS(koond2023!$D$2:$D$471,koond2023!$B$2:$B$471,'S-veeb 2023'!B$4,koond2023!$C$2:$C$471,'S-veeb 2023'!$A$1)&lt;=5),"1-5",
SUMIFS(koond2023!$D$2:$D$471,koond2023!$B$2:$B$471,'S-veeb 2023'!B$4,koond2023!$C$2:$C$471,'S-veeb 2023'!$A$1))))</f>
        <v>48</v>
      </c>
      <c r="C5" s="19">
        <f>(IF(SUMIFS(koond2023!$D$2:$D$471,koond2023!$B$2:$B$471,'S-veeb 2023'!C$4,koond2023!$C$2:$C$471,'S-veeb 2023'!$A$1)=0,"0",
IF(AND(SUMIFS(koond2023!$D$2:$D$471,koond2023!$B$2:$B$471,'S-veeb 2023'!C$4,koond2023!$C$2:$C$471,'S-veeb 2023'!$A$1)&gt;=1,
SUMIFS(koond2023!$D$2:$D$471,koond2023!$B$2:$B$471,'S-veeb 2023'!C$4,koond2023!$C$2:$C$471,'S-veeb 2023'!$A$1)&lt;=5),"1-5",
SUMIFS(koond2023!$D$2:$D$471,koond2023!$B$2:$B$471,'S-veeb 2023'!C$4,koond2023!$C$2:$C$471,'S-veeb 2023'!$A$1))))</f>
        <v>42</v>
      </c>
      <c r="D5" s="19" t="str">
        <f>(IF(SUMIFS(koond2023!$D$2:$D$471,koond2023!$B$2:$B$471,'S-veeb 2023'!D$4,koond2023!$C$2:$C$471,'S-veeb 2023'!$A$1)=0,"0",
IF(AND(SUMIFS(koond2023!$D$2:$D$471,koond2023!$B$2:$B$471,'S-veeb 2023'!D$4,koond2023!$C$2:$C$471,'S-veeb 2023'!$A$1)&gt;=1,
SUMIFS(koond2023!$D$2:$D$471,koond2023!$B$2:$B$471,'S-veeb 2023'!D$4,koond2023!$C$2:$C$471,'S-veeb 2023'!$A$1)&lt;=5),"1-5",
SUMIFS(koond2023!$D$2:$D$471,koond2023!$B$2:$B$471,'S-veeb 2023'!D$4,koond2023!$C$2:$C$471,'S-veeb 2023'!$A$1))))</f>
        <v>0</v>
      </c>
      <c r="E5" s="19">
        <f>(IF(SUMIFS(koond2023!$D$2:$D$471,koond2023!$B$2:$B$471,'S-veeb 2023'!E$4,koond2023!$C$2:$C$471,'S-veeb 2023'!$A$1)=0,"0",
IF(AND(SUMIFS(koond2023!$D$2:$D$471,koond2023!$B$2:$B$471,'S-veeb 2023'!E$4,koond2023!$C$2:$C$471,'S-veeb 2023'!$A$1)&gt;=1,
SUMIFS(koond2023!$D$2:$D$471,koond2023!$B$2:$B$471,'S-veeb 2023'!E$4,koond2023!$C$2:$C$471,'S-veeb 2023'!$A$1)&lt;=5),"1-5",
SUMIFS(koond2023!$D$2:$D$471,koond2023!$B$2:$B$471,'S-veeb 2023'!E$4,koond2023!$C$2:$C$471,'S-veeb 2023'!$A$1))))</f>
        <v>117</v>
      </c>
      <c r="F5" s="19">
        <f>(IF(SUMIFS(koond2023!$D$2:$D$471,koond2023!$B$2:$B$471,'S-veeb 2023'!F$4,koond2023!$C$2:$C$471,'S-veeb 2023'!$A$1)=0,"0",
IF(AND(SUMIFS(koond2023!$D$2:$D$471,koond2023!$B$2:$B$471,'S-veeb 2023'!F$4,koond2023!$C$2:$C$471,'S-veeb 2023'!$A$1)&gt;=1,
SUMIFS(koond2023!$D$2:$D$471,koond2023!$B$2:$B$471,'S-veeb 2023'!F$4,koond2023!$C$2:$C$471,'S-veeb 2023'!$A$1)&lt;=5),"1-5",
SUMIFS(koond2023!$D$2:$D$471,koond2023!$B$2:$B$471,'S-veeb 2023'!F$4,koond2023!$C$2:$C$471,'S-veeb 2023'!$A$1))))</f>
        <v>70</v>
      </c>
      <c r="G5" s="20">
        <f>(IF(SUMIFS(koond2023!$D$2:$D$471,koond2023!$B$2:$B$471,'S-veeb 2023'!G$4,koond2023!$C$2:$C$471,'S-veeb 2023'!$A$1)=0,"0",
IF(AND(SUMIFS(koond2023!$D$2:$D$471,koond2023!$B$2:$B$471,'S-veeb 2023'!G$4,koond2023!$C$2:$C$471,'S-veeb 2023'!$A$1)&gt;=1,
SUMIFS(koond2023!$D$2:$D$471,koond2023!$B$2:$B$471,'S-veeb 2023'!G$4,koond2023!$C$2:$C$471,'S-veeb 2023'!$A$1)&lt;=5),"1-5",
SUMIFS(koond2023!$D$2:$D$471,koond2023!$B$2:$B$471,'S-veeb 2023'!G$4,koond2023!$C$2:$C$471,'S-veeb 2023'!$A$1))))</f>
        <v>9</v>
      </c>
      <c r="H5" s="35"/>
    </row>
    <row r="6" spans="1:8" ht="33" customHeight="1" x14ac:dyDescent="0.35">
      <c r="A6" s="18" t="s">
        <v>182</v>
      </c>
      <c r="B6" s="21">
        <f>SUMIFS(koond2023!$E$2:$E$471,koond2023!$B$2:$B$471,'S-veeb 2023'!B$4,koond2023!$C$2:$C$471,'S-veeb 2023'!$A$1)</f>
        <v>69866.2</v>
      </c>
      <c r="C6" s="21">
        <f>SUMIFS(koond2023!$E$2:$E$471,koond2023!$B$2:$B$471,'S-veeb 2023'!C$4,koond2023!$C$2:$C$471,'S-veeb 2023'!$A$1)</f>
        <v>15332</v>
      </c>
      <c r="D6" s="21">
        <f>SUMIFS(koond2023!$E$2:$E$471,koond2023!$B$2:$B$471,'S-veeb 2023'!D$4,koond2023!$C$2:$C$471,'S-veeb 2023'!$A$1)</f>
        <v>0</v>
      </c>
      <c r="E6" s="21">
        <f>SUMIFS(koond2023!$E$2:$E$471,koond2023!$B$2:$B$471,'S-veeb 2023'!E$4,koond2023!$C$2:$C$471,'S-veeb 2023'!$A$1)</f>
        <v>33341.78</v>
      </c>
      <c r="F6" s="21">
        <f>SUMIFS(koond2023!$E$2:$E$471,koond2023!$B$2:$B$471,'S-veeb 2023'!F$4,koond2023!$C$2:$C$471,'S-veeb 2023'!$A$1)</f>
        <v>56452.88</v>
      </c>
      <c r="G6" s="22">
        <f>SUMIFS(koond2023!$E$2:$E$471,koond2023!$B$2:$B$471,'S-veeb 2023'!G$4,koond2023!$C$2:$C$471,'S-veeb 2023'!$A$1)</f>
        <v>380</v>
      </c>
      <c r="H6" s="35"/>
    </row>
    <row r="7" spans="1:8" ht="33" customHeight="1" x14ac:dyDescent="0.35">
      <c r="A7" s="23" t="s">
        <v>176</v>
      </c>
      <c r="B7" s="21">
        <f>SUMIFS(koond2023!$K$2:$K$471,koond2023!$B$2:$B$471,'S-veeb 2023'!B$4,koond2023!$C$2:$C$471,'S-veeb 2023'!$A$1)</f>
        <v>69866.2</v>
      </c>
      <c r="C7" s="21">
        <f>SUMIFS(koond2023!$K$2:$K$471,koond2023!$B$2:$B$471,'S-veeb 2023'!C$4,koond2023!$C$2:$C$471,'S-veeb 2023'!$A$1)</f>
        <v>15332</v>
      </c>
      <c r="D7" s="21">
        <f>SUMIFS(koond2023!$K$2:$K$471,koond2023!$B$2:$B$471,'S-veeb 2023'!D$4,koond2023!$C$2:$C$471,'S-veeb 2023'!$A$1)</f>
        <v>0</v>
      </c>
      <c r="E7" s="21">
        <f>SUMIFS(koond2023!$K$2:$K$471,koond2023!$B$2:$B$471,'S-veeb 2023'!E$4,koond2023!$C$2:$C$471,'S-veeb 2023'!$A$1)</f>
        <v>29869.63</v>
      </c>
      <c r="F7" s="21">
        <f>SUMIFS(koond2023!$K$2:$K$471,koond2023!$B$2:$B$471,'S-veeb 2023'!F$4,koond2023!$C$2:$C$471,'S-veeb 2023'!$A$1)</f>
        <v>56452.88</v>
      </c>
      <c r="G7" s="22">
        <f>SUMIFS(koond2023!$K$2:$K$471,koond2023!$B$2:$B$471,'S-veeb 2023'!G$4,koond2023!$C$2:$C$471,'S-veeb 2023'!$A$1)</f>
        <v>380</v>
      </c>
      <c r="H7" s="35"/>
    </row>
    <row r="8" spans="1:8" ht="33" customHeight="1" x14ac:dyDescent="0.35">
      <c r="A8" s="18" t="s">
        <v>183</v>
      </c>
      <c r="B8" s="24">
        <f>SUMIFS(koond2023!$H$2:$H$471,koond2023!$B$2:$B$471,'S-veeb 2023'!B$4,koond2023!$C$2:$C$471,'S-veeb 2023'!$A$1)</f>
        <v>8128</v>
      </c>
      <c r="C8" s="24">
        <f>SUMIFS(koond2023!$H$2:$H$471,koond2023!$B$2:$B$471,'S-veeb 2023'!C$4,koond2023!$C$2:$C$471,'S-veeb 2023'!$A$1)</f>
        <v>2790</v>
      </c>
      <c r="D8" s="24">
        <f>SUMIFS(koond2023!$H$2:$H$471,koond2023!$B$2:$B$471,'S-veeb 2023'!D$4,koond2023!$C$2:$C$471,'S-veeb 2023'!$A$1)</f>
        <v>0</v>
      </c>
      <c r="E8" s="24">
        <f>SUMIFS(koond2023!$H$2:$H$471,koond2023!$B$2:$B$471,'S-veeb 2023'!E$4,koond2023!$C$2:$C$471,'S-veeb 2023'!$A$1)</f>
        <v>1006</v>
      </c>
      <c r="F8" s="24">
        <f>SUMIFS(koond2023!$H$2:$H$471,koond2023!$B$2:$B$471,'S-veeb 2023'!F$4,koond2023!$C$2:$C$471,'S-veeb 2023'!$A$1)</f>
        <v>0</v>
      </c>
      <c r="G8" s="25">
        <f>SUMIFS(koond2023!$H$2:$H$471,koond2023!$B$2:$B$471,'S-veeb 2023'!G$4,koond2023!$C$2:$C$471,'S-veeb 2023'!$A$1)</f>
        <v>12.5</v>
      </c>
      <c r="H8" s="35"/>
    </row>
    <row r="9" spans="1:8" ht="31" x14ac:dyDescent="0.35">
      <c r="A9" s="18" t="s">
        <v>9</v>
      </c>
      <c r="B9" s="26">
        <f>SUMIFS(koond2023!$F$2:$F$471,koond2023!$B$2:$B$471,'S-veeb 2023'!B$4,koond2023!$C$2:$C$471,'S-veeb 2023'!$A$1)</f>
        <v>6.4821066846725186</v>
      </c>
      <c r="C9" s="26">
        <f>SUMIFS(koond2023!$F$2:$F$471,koond2023!$B$2:$B$471,'S-veeb 2023'!C$4,koond2023!$C$2:$C$471,'S-veeb 2023'!$A$1)</f>
        <v>5.6718433490884532</v>
      </c>
      <c r="D9" s="26">
        <f>SUMIFS(koond2023!$F$2:$F$471,koond2023!$B$2:$B$471,'S-veeb 2023'!D$4,koond2023!$C$2:$C$471,'S-veeb 2023'!$A$1)</f>
        <v>0</v>
      </c>
      <c r="E9" s="26">
        <f>SUMIFS(koond2023!$F$2:$F$471,koond2023!$B$2:$B$471,'S-veeb 2023'!E$4,koond2023!$C$2:$C$471,'S-veeb 2023'!$A$1)</f>
        <v>15.800135043889263</v>
      </c>
      <c r="F9" s="26">
        <f>SUMIFS(koond2023!$F$2:$F$471,koond2023!$B$2:$B$471,'S-veeb 2023'!F$4,koond2023!$C$2:$C$471,'S-veeb 2023'!$A$1)</f>
        <v>9.4530722484807566</v>
      </c>
      <c r="G9" s="27">
        <f>SUMIFS(koond2023!$F$2:$F$471,koond2023!$B$2:$B$471,'S-veeb 2023'!G$4,koond2023!$C$2:$C$471,'S-veeb 2023'!$A$1)</f>
        <v>1.2153950033760974</v>
      </c>
      <c r="H9" s="35"/>
    </row>
    <row r="10" spans="1:8" ht="46.9" customHeight="1" x14ac:dyDescent="0.35">
      <c r="A10" s="18" t="s">
        <v>184</v>
      </c>
      <c r="B10" s="19">
        <f>IFERROR(SUMIFS(koond2023!$G$2:$G$471,koond2023!$B$2:$B$471,'S-veeb 2023'!B$4,koond2023!$C$2:$C$471,'S-veeb 2023'!$A$1),"")</f>
        <v>47</v>
      </c>
      <c r="C10" s="19">
        <f>IFERROR(SUMIFS(koond2023!$G$2:$G$471,koond2023!$B$2:$B$471,'S-veeb 2023'!C$4,koond2023!$C$2:$C$471,'S-veeb 2023'!$A$1),"")</f>
        <v>18</v>
      </c>
      <c r="D10" s="19">
        <f>IFERROR(SUMIFS(koond2023!$G$2:$G$471,koond2023!$B$2:$B$471,'S-veeb 2023'!D$4,koond2023!$C$2:$C$471,'S-veeb 2023'!$A$1),"")</f>
        <v>0</v>
      </c>
      <c r="E10" s="19">
        <f>IFERROR(SUMIFS(koond2023!$G$2:$G$471,koond2023!$B$2:$B$471,'S-veeb 2023'!E$4,koond2023!$C$2:$C$471,'S-veeb 2023'!$A$1),"")</f>
        <v>36</v>
      </c>
      <c r="F10" s="19">
        <f>IFERROR(SUMIFS(koond2023!$G$2:$G$471,koond2023!$B$2:$B$471,'S-veeb 2023'!F$4,koond2023!$C$2:$C$471,'S-veeb 2023'!$A$1),"")</f>
        <v>25</v>
      </c>
      <c r="G10" s="20">
        <f>IFERROR(SUMIFS(koond2023!$G$2:$G$471,koond2023!$B$2:$B$471,'S-veeb 2023'!G$4,koond2023!$C$2:$C$471,'S-veeb 2023'!$A$1),"")</f>
        <v>31</v>
      </c>
      <c r="H10" s="35"/>
    </row>
    <row r="11" spans="1:8" ht="36" customHeight="1" x14ac:dyDescent="0.35">
      <c r="A11" s="18" t="s">
        <v>188</v>
      </c>
      <c r="B11" s="19" t="str">
        <f>IFERROR(ROUND(SUMIFS(koond2023!$I$2:$I$471,koond2023!$B$2:$B$471,'S-veeb 2023'!B$4,koond2023!$C$2:$C$471,'S-veeb 2023'!$A$1),1),"")&amp;" €/h"</f>
        <v>8,6 €/h</v>
      </c>
      <c r="C11" s="19" t="str">
        <f>IFERROR(ROUND(SUMIFS(koond2023!$I$2:$I$471,koond2023!$B$2:$B$471,'S-veeb 2023'!C$4,koond2023!$C$2:$C$471,'S-veeb 2023'!$A$1),1),"")&amp;" €/h"</f>
        <v>5,5 €/h</v>
      </c>
      <c r="D11" s="19" t="str">
        <f>IFERROR(ROUND(SUMIFS(koond2023!$I$2:$I$471,koond2023!$B$2:$B$471,'S-veeb 2023'!D$4,koond2023!$C$2:$C$471,'S-veeb 2023'!$A$1),1),"")&amp;" €/h"</f>
        <v xml:space="preserve"> €/h</v>
      </c>
      <c r="E11" s="19" t="str">
        <f>IFERROR(ROUND(SUMIFS(koond2023!$I$2:$I$471,koond2023!$B$2:$B$471,'S-veeb 2023'!E$4,koond2023!$C$2:$C$471,'S-veeb 2023'!$A$1),1),"")&amp;" € sõidukord"</f>
        <v>33,1 € sõidukord</v>
      </c>
      <c r="F11" s="19" t="str">
        <f>IFERROR(ROUND(SUMIFS(koond2023!$I$2:$I$471,koond2023!$B$2:$B$471,'S-veeb 2023'!F$4,koond2023!$C$2:$C$471,'S-veeb 2023'!$A$1),1),"")&amp;" € aastas"</f>
        <v>806,5 € aastas</v>
      </c>
      <c r="G11" s="20" t="str">
        <f>IFERROR(ROUND(SUMIFS(koond2023!$I$2:$I$471,koond2023!$B$2:$B$471,'S-veeb 2023'!G$4,koond2023!$C$2:$C$471,'S-veeb 2023'!$A$1),1),"")&amp;" €/h"</f>
        <v>30,4 €/h</v>
      </c>
      <c r="H11" s="35"/>
    </row>
    <row r="12" spans="1:8" ht="48.65" customHeight="1" x14ac:dyDescent="0.35">
      <c r="A12" s="18" t="s">
        <v>189</v>
      </c>
      <c r="B12" s="19">
        <f>IFERROR(SUMIFS(koond2023!$J$2:$J$471,koond2023!$B$2:$B$471,'S-veeb 2023'!B$4,koond2023!$C$2:$C$471,'S-veeb 2023'!$A$1),"")</f>
        <v>73</v>
      </c>
      <c r="C12" s="19">
        <f>IFERROR(SUMIFS(koond2023!$J$2:$J$471,koond2023!$B$2:$B$471,'S-veeb 2023'!C$4,koond2023!$C$2:$C$471,'S-veeb 2023'!$A$1),"")</f>
        <v>67</v>
      </c>
      <c r="D12" s="19">
        <f>IFERROR(SUMIFS(koond2023!$J$2:$J$471,koond2023!$B$2:$B$471,'S-veeb 2023'!D$4,koond2023!$C$2:$C$471,'S-veeb 2023'!$A$1),"")</f>
        <v>0</v>
      </c>
      <c r="E12" s="19">
        <f>IFERROR(SUMIFS(koond2023!$J$2:$J$471,koond2023!$B$2:$B$471,'S-veeb 2023'!E$4,koond2023!$C$2:$C$471,'S-veeb 2023'!$A$1),"")</f>
        <v>54</v>
      </c>
      <c r="F12" s="19">
        <f>IFERROR(SUMIFS(koond2023!$J$2:$J$471,koond2023!$B$2:$B$471,'S-veeb 2023'!F$4,koond2023!$C$2:$C$471,'S-veeb 2023'!$A$1),"")</f>
        <v>21</v>
      </c>
      <c r="G12" s="20">
        <f>IFERROR(SUMIFS(koond2023!$J$2:$J$471,koond2023!$B$2:$B$471,'S-veeb 2023'!G$4,koond2023!$C$2:$C$471,'S-veeb 2023'!$A$1),"")</f>
        <v>33</v>
      </c>
      <c r="H12" s="35"/>
    </row>
    <row r="13" spans="1:8" ht="33" customHeight="1" x14ac:dyDescent="0.35">
      <c r="A13" s="28" t="s">
        <v>185</v>
      </c>
      <c r="B13" s="29" t="s">
        <v>197</v>
      </c>
      <c r="C13" s="29" t="s">
        <v>198</v>
      </c>
      <c r="D13" s="29" t="s">
        <v>199</v>
      </c>
      <c r="E13" s="29" t="s">
        <v>200</v>
      </c>
      <c r="F13" s="30" t="s">
        <v>201</v>
      </c>
      <c r="G13" s="31" t="s">
        <v>202</v>
      </c>
      <c r="H13" s="35"/>
    </row>
    <row r="14" spans="1:8" ht="51" customHeight="1" thickBot="1" x14ac:dyDescent="0.4">
      <c r="A14" s="32" t="s">
        <v>186</v>
      </c>
      <c r="B14" s="33">
        <f>IFERROR(SUMIFS(koond2023!$L$2:$L$471,koond2023!$B$2:$B$471,'S-veeb 2023'!B$4,koond2023!$C$2:$C$471,'S-veeb 2023'!$A$1),"")</f>
        <v>3.6411668627976228E-2</v>
      </c>
      <c r="C14" s="33">
        <f>IFERROR(SUMIFS(koond2023!$L$2:$L$471,koond2023!$B$2:$B$471,'S-veeb 2023'!C$4,koond2023!$C$2:$C$471,'S-veeb 2023'!$A$1),"")</f>
        <v>7.9904689736114403E-3</v>
      </c>
      <c r="D14" s="33">
        <f>IFERROR(SUMIFS(koond2023!$L$2:$L$471,koond2023!$B$2:$B$471,'S-veeb 2023'!D$4,koond2023!$C$2:$C$471,'S-veeb 2023'!$A$1),"")</f>
        <v>0</v>
      </c>
      <c r="E14" s="33">
        <f>IFERROR(SUMIFS(koond2023!$L$2:$L$471,koond2023!$B$2:$B$471,'S-veeb 2023'!E$4,koond2023!$C$2:$C$471,'S-veeb 2023'!$A$1),"")</f>
        <v>1.5566941805912697E-2</v>
      </c>
      <c r="F14" s="33">
        <f>IFERROR(SUMIFS(koond2023!$L$2:$L$471,koond2023!$B$2:$B$471,'S-veeb 2023'!F$4,koond2023!$C$2:$C$471,'S-veeb 2023'!$A$1),"")</f>
        <v>2.94211444111016E-2</v>
      </c>
      <c r="G14" s="34">
        <f>IFERROR(SUMIFS(koond2023!$L$2:$L$471,koond2023!$B$2:$B$471,'S-veeb 2023'!G$4,koond2023!$C$2:$C$471,'S-veeb 2023'!$A$1),"")</f>
        <v>1.9804188690140535E-4</v>
      </c>
      <c r="H14" s="35"/>
    </row>
    <row r="15" spans="1:8" x14ac:dyDescent="0.35">
      <c r="A15" s="35"/>
      <c r="B15" s="35"/>
      <c r="C15" s="35"/>
      <c r="D15" s="35"/>
      <c r="E15" s="35"/>
      <c r="F15" s="35"/>
      <c r="G15" s="35"/>
      <c r="H15" s="35"/>
    </row>
    <row r="16" spans="1:8" x14ac:dyDescent="0.35">
      <c r="A16" s="36" t="s">
        <v>190</v>
      </c>
      <c r="B16" s="35"/>
      <c r="C16" s="35"/>
      <c r="D16" s="35"/>
      <c r="E16" s="35"/>
      <c r="F16" s="35"/>
      <c r="G16" s="35"/>
      <c r="H16" s="35"/>
    </row>
    <row r="17" spans="1:8" x14ac:dyDescent="0.35">
      <c r="A17" s="37" t="s">
        <v>191</v>
      </c>
      <c r="B17" s="35"/>
      <c r="C17" s="35"/>
      <c r="D17" s="35"/>
      <c r="E17" s="35"/>
      <c r="F17" s="35"/>
      <c r="G17" s="35"/>
      <c r="H17" s="35"/>
    </row>
    <row r="18" spans="1:8" x14ac:dyDescent="0.35">
      <c r="A18" s="35"/>
      <c r="B18" s="35"/>
      <c r="C18" s="35"/>
      <c r="D18" s="35"/>
      <c r="E18" s="35"/>
      <c r="F18" s="35"/>
      <c r="G18" s="35"/>
    </row>
    <row r="19" spans="1:8" x14ac:dyDescent="0.35">
      <c r="A19" s="35"/>
      <c r="B19" s="35"/>
      <c r="C19" s="35"/>
      <c r="D19" s="35"/>
      <c r="E19" s="35"/>
      <c r="F19" s="35"/>
      <c r="G19" s="35"/>
    </row>
  </sheetData>
  <sheetProtection algorithmName="SHA-512" hashValue="Nb4KrcIWMs+5sm97uPFcX2KUhJcnnNr7c6som8T1QPvwSUczRPT8mC2tbclbIhY+8+NvZnjFohddvLsDtwM5NQ==" saltValue="bR29pAmpMCVpGdOqzLLmmg==" spinCount="100000" sheet="1" objects="1" scenarios="1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9697" r:id="rId4" name="ComboBox1">
          <controlPr defaultSize="0" autoLine="0" autoPict="0" linkedCell="'S-veeb 2023'!$A$1" listFillRange="nimed!$A$2:$A$80" r:id="rId5">
            <anchor moveWithCells="1">
              <from>
                <xdr:col>0</xdr:col>
                <xdr:colOff>0</xdr:colOff>
                <xdr:row>0</xdr:row>
                <xdr:rowOff>12700</xdr:rowOff>
              </from>
              <to>
                <xdr:col>0</xdr:col>
                <xdr:colOff>2374900</xdr:colOff>
                <xdr:row>2</xdr:row>
                <xdr:rowOff>12700</xdr:rowOff>
              </to>
            </anchor>
          </controlPr>
        </control>
      </mc:Choice>
      <mc:Fallback>
        <control shapeId="29697" r:id="rId4" name="Combo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57A6-5393-49B8-8793-BE37F0AD8B4E}">
  <sheetPr codeName="Leht31"/>
  <dimension ref="A2:A80"/>
  <sheetViews>
    <sheetView workbookViewId="0">
      <selection activeCell="A5" sqref="A5"/>
    </sheetView>
  </sheetViews>
  <sheetFormatPr defaultRowHeight="14.5" x14ac:dyDescent="0.35"/>
  <cols>
    <col min="1" max="1" width="31.1796875" customWidth="1"/>
  </cols>
  <sheetData>
    <row r="2" spans="1:1" x14ac:dyDescent="0.35">
      <c r="A2" s="2" t="s">
        <v>16</v>
      </c>
    </row>
    <row r="3" spans="1:1" x14ac:dyDescent="0.35">
      <c r="A3" s="2" t="s">
        <v>17</v>
      </c>
    </row>
    <row r="4" spans="1:1" x14ac:dyDescent="0.35">
      <c r="A4" s="2" t="s">
        <v>18</v>
      </c>
    </row>
    <row r="5" spans="1:1" x14ac:dyDescent="0.35">
      <c r="A5" s="2" t="s">
        <v>19</v>
      </c>
    </row>
    <row r="6" spans="1:1" x14ac:dyDescent="0.35">
      <c r="A6" s="2" t="s">
        <v>20</v>
      </c>
    </row>
    <row r="7" spans="1:1" x14ac:dyDescent="0.35">
      <c r="A7" s="2" t="s">
        <v>21</v>
      </c>
    </row>
    <row r="8" spans="1:1" x14ac:dyDescent="0.35">
      <c r="A8" s="2" t="s">
        <v>22</v>
      </c>
    </row>
    <row r="9" spans="1:1" x14ac:dyDescent="0.35">
      <c r="A9" s="2" t="s">
        <v>23</v>
      </c>
    </row>
    <row r="10" spans="1:1" x14ac:dyDescent="0.35">
      <c r="A10" s="2" t="s">
        <v>24</v>
      </c>
    </row>
    <row r="11" spans="1:1" x14ac:dyDescent="0.35">
      <c r="A11" s="2" t="s">
        <v>25</v>
      </c>
    </row>
    <row r="12" spans="1:1" x14ac:dyDescent="0.35">
      <c r="A12" s="2" t="s">
        <v>26</v>
      </c>
    </row>
    <row r="13" spans="1:1" x14ac:dyDescent="0.35">
      <c r="A13" s="2" t="s">
        <v>27</v>
      </c>
    </row>
    <row r="14" spans="1:1" x14ac:dyDescent="0.35">
      <c r="A14" s="2" t="s">
        <v>28</v>
      </c>
    </row>
    <row r="15" spans="1:1" x14ac:dyDescent="0.35">
      <c r="A15" s="2" t="s">
        <v>29</v>
      </c>
    </row>
    <row r="16" spans="1:1" x14ac:dyDescent="0.35">
      <c r="A16" s="2" t="s">
        <v>30</v>
      </c>
    </row>
    <row r="17" spans="1:1" x14ac:dyDescent="0.35">
      <c r="A17" s="2" t="s">
        <v>31</v>
      </c>
    </row>
    <row r="18" spans="1:1" x14ac:dyDescent="0.35">
      <c r="A18" s="2" t="s">
        <v>32</v>
      </c>
    </row>
    <row r="19" spans="1:1" x14ac:dyDescent="0.35">
      <c r="A19" s="2" t="s">
        <v>33</v>
      </c>
    </row>
    <row r="20" spans="1:1" x14ac:dyDescent="0.35">
      <c r="A20" s="2" t="s">
        <v>34</v>
      </c>
    </row>
    <row r="21" spans="1:1" x14ac:dyDescent="0.35">
      <c r="A21" s="2" t="s">
        <v>35</v>
      </c>
    </row>
    <row r="22" spans="1:1" x14ac:dyDescent="0.35">
      <c r="A22" s="2" t="s">
        <v>36</v>
      </c>
    </row>
    <row r="23" spans="1:1" x14ac:dyDescent="0.35">
      <c r="A23" s="2" t="s">
        <v>37</v>
      </c>
    </row>
    <row r="24" spans="1:1" x14ac:dyDescent="0.35">
      <c r="A24" s="2" t="s">
        <v>38</v>
      </c>
    </row>
    <row r="25" spans="1:1" x14ac:dyDescent="0.35">
      <c r="A25" s="2" t="s">
        <v>39</v>
      </c>
    </row>
    <row r="26" spans="1:1" x14ac:dyDescent="0.35">
      <c r="A26" s="2" t="s">
        <v>40</v>
      </c>
    </row>
    <row r="27" spans="1:1" x14ac:dyDescent="0.35">
      <c r="A27" s="2" t="s">
        <v>41</v>
      </c>
    </row>
    <row r="28" spans="1:1" x14ac:dyDescent="0.35">
      <c r="A28" s="2" t="s">
        <v>42</v>
      </c>
    </row>
    <row r="29" spans="1:1" x14ac:dyDescent="0.35">
      <c r="A29" s="2" t="s">
        <v>43</v>
      </c>
    </row>
    <row r="30" spans="1:1" x14ac:dyDescent="0.35">
      <c r="A30" s="2" t="s">
        <v>44</v>
      </c>
    </row>
    <row r="31" spans="1:1" x14ac:dyDescent="0.35">
      <c r="A31" s="2" t="s">
        <v>45</v>
      </c>
    </row>
    <row r="32" spans="1:1" x14ac:dyDescent="0.35">
      <c r="A32" s="2" t="s">
        <v>46</v>
      </c>
    </row>
    <row r="33" spans="1:1" x14ac:dyDescent="0.35">
      <c r="A33" s="2" t="s">
        <v>47</v>
      </c>
    </row>
    <row r="34" spans="1:1" x14ac:dyDescent="0.35">
      <c r="A34" s="2" t="s">
        <v>48</v>
      </c>
    </row>
    <row r="35" spans="1:1" x14ac:dyDescent="0.35">
      <c r="A35" s="2" t="s">
        <v>49</v>
      </c>
    </row>
    <row r="36" spans="1:1" x14ac:dyDescent="0.35">
      <c r="A36" s="2" t="s">
        <v>50</v>
      </c>
    </row>
    <row r="37" spans="1:1" x14ac:dyDescent="0.35">
      <c r="A37" s="2" t="s">
        <v>51</v>
      </c>
    </row>
    <row r="38" spans="1:1" x14ac:dyDescent="0.35">
      <c r="A38" s="2" t="s">
        <v>52</v>
      </c>
    </row>
    <row r="39" spans="1:1" x14ac:dyDescent="0.35">
      <c r="A39" s="2" t="s">
        <v>53</v>
      </c>
    </row>
    <row r="40" spans="1:1" x14ac:dyDescent="0.35">
      <c r="A40" s="2" t="s">
        <v>54</v>
      </c>
    </row>
    <row r="41" spans="1:1" x14ac:dyDescent="0.35">
      <c r="A41" s="2" t="s">
        <v>55</v>
      </c>
    </row>
    <row r="42" spans="1:1" x14ac:dyDescent="0.35">
      <c r="A42" s="2" t="s">
        <v>56</v>
      </c>
    </row>
    <row r="43" spans="1:1" x14ac:dyDescent="0.35">
      <c r="A43" s="2" t="s">
        <v>57</v>
      </c>
    </row>
    <row r="44" spans="1:1" x14ac:dyDescent="0.35">
      <c r="A44" s="2" t="s">
        <v>58</v>
      </c>
    </row>
    <row r="45" spans="1:1" x14ac:dyDescent="0.35">
      <c r="A45" s="2" t="s">
        <v>59</v>
      </c>
    </row>
    <row r="46" spans="1:1" x14ac:dyDescent="0.35">
      <c r="A46" s="2" t="s">
        <v>60</v>
      </c>
    </row>
    <row r="47" spans="1:1" x14ac:dyDescent="0.35">
      <c r="A47" s="2" t="s">
        <v>61</v>
      </c>
    </row>
    <row r="48" spans="1:1" x14ac:dyDescent="0.35">
      <c r="A48" s="2" t="s">
        <v>62</v>
      </c>
    </row>
    <row r="49" spans="1:1" x14ac:dyDescent="0.35">
      <c r="A49" s="2" t="s">
        <v>63</v>
      </c>
    </row>
    <row r="50" spans="1:1" x14ac:dyDescent="0.35">
      <c r="A50" s="2" t="s">
        <v>64</v>
      </c>
    </row>
    <row r="51" spans="1:1" x14ac:dyDescent="0.35">
      <c r="A51" s="2" t="s">
        <v>65</v>
      </c>
    </row>
    <row r="52" spans="1:1" x14ac:dyDescent="0.35">
      <c r="A52" s="2" t="s">
        <v>66</v>
      </c>
    </row>
    <row r="53" spans="1:1" x14ac:dyDescent="0.35">
      <c r="A53" s="2" t="s">
        <v>67</v>
      </c>
    </row>
    <row r="54" spans="1:1" x14ac:dyDescent="0.35">
      <c r="A54" s="2" t="s">
        <v>68</v>
      </c>
    </row>
    <row r="55" spans="1:1" x14ac:dyDescent="0.35">
      <c r="A55" s="2" t="s">
        <v>69</v>
      </c>
    </row>
    <row r="56" spans="1:1" x14ac:dyDescent="0.35">
      <c r="A56" s="2" t="s">
        <v>70</v>
      </c>
    </row>
    <row r="57" spans="1:1" x14ac:dyDescent="0.35">
      <c r="A57" s="2" t="s">
        <v>71</v>
      </c>
    </row>
    <row r="58" spans="1:1" x14ac:dyDescent="0.35">
      <c r="A58" s="2" t="s">
        <v>0</v>
      </c>
    </row>
    <row r="59" spans="1:1" x14ac:dyDescent="0.35">
      <c r="A59" s="2" t="s">
        <v>72</v>
      </c>
    </row>
    <row r="60" spans="1:1" x14ac:dyDescent="0.35">
      <c r="A60" s="2" t="s">
        <v>73</v>
      </c>
    </row>
    <row r="61" spans="1:1" x14ac:dyDescent="0.35">
      <c r="A61" s="2" t="s">
        <v>74</v>
      </c>
    </row>
    <row r="62" spans="1:1" x14ac:dyDescent="0.35">
      <c r="A62" s="2" t="s">
        <v>75</v>
      </c>
    </row>
    <row r="63" spans="1:1" x14ac:dyDescent="0.35">
      <c r="A63" s="2" t="s">
        <v>76</v>
      </c>
    </row>
    <row r="64" spans="1:1" x14ac:dyDescent="0.35">
      <c r="A64" s="2" t="s">
        <v>77</v>
      </c>
    </row>
    <row r="65" spans="1:1" x14ac:dyDescent="0.35">
      <c r="A65" s="2" t="s">
        <v>78</v>
      </c>
    </row>
    <row r="66" spans="1:1" x14ac:dyDescent="0.35">
      <c r="A66" s="2" t="s">
        <v>79</v>
      </c>
    </row>
    <row r="67" spans="1:1" x14ac:dyDescent="0.35">
      <c r="A67" s="2" t="s">
        <v>80</v>
      </c>
    </row>
    <row r="68" spans="1:1" x14ac:dyDescent="0.35">
      <c r="A68" s="2" t="s">
        <v>81</v>
      </c>
    </row>
    <row r="69" spans="1:1" x14ac:dyDescent="0.35">
      <c r="A69" s="2" t="s">
        <v>82</v>
      </c>
    </row>
    <row r="70" spans="1:1" x14ac:dyDescent="0.35">
      <c r="A70" s="2" t="s">
        <v>83</v>
      </c>
    </row>
    <row r="71" spans="1:1" x14ac:dyDescent="0.35">
      <c r="A71" s="2" t="s">
        <v>84</v>
      </c>
    </row>
    <row r="72" spans="1:1" x14ac:dyDescent="0.35">
      <c r="A72" s="2" t="s">
        <v>85</v>
      </c>
    </row>
    <row r="73" spans="1:1" x14ac:dyDescent="0.35">
      <c r="A73" s="2" t="s">
        <v>86</v>
      </c>
    </row>
    <row r="74" spans="1:1" x14ac:dyDescent="0.35">
      <c r="A74" s="2" t="s">
        <v>87</v>
      </c>
    </row>
    <row r="75" spans="1:1" x14ac:dyDescent="0.35">
      <c r="A75" s="2" t="s">
        <v>88</v>
      </c>
    </row>
    <row r="76" spans="1:1" x14ac:dyDescent="0.35">
      <c r="A76" s="2" t="s">
        <v>89</v>
      </c>
    </row>
    <row r="77" spans="1:1" x14ac:dyDescent="0.35">
      <c r="A77" s="2" t="s">
        <v>90</v>
      </c>
    </row>
    <row r="78" spans="1:1" x14ac:dyDescent="0.35">
      <c r="A78" s="2" t="s">
        <v>91</v>
      </c>
    </row>
    <row r="79" spans="1:1" x14ac:dyDescent="0.35">
      <c r="A79" s="2" t="s">
        <v>92</v>
      </c>
    </row>
    <row r="80" spans="1:1" x14ac:dyDescent="0.35">
      <c r="A80" s="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07B4-6383-4BD1-B8EE-CAC34AE8EB65}">
  <sheetPr codeName="Leht9"/>
  <dimension ref="A1:O475"/>
  <sheetViews>
    <sheetView topLeftCell="C1" workbookViewId="0">
      <pane ySplit="1" topLeftCell="A476" activePane="bottomLeft" state="frozen"/>
      <selection pane="bottomLeft" activeCell="D389" sqref="D389"/>
    </sheetView>
  </sheetViews>
  <sheetFormatPr defaultRowHeight="14.5" x14ac:dyDescent="0.35"/>
  <cols>
    <col min="2" max="2" width="24.453125" bestFit="1" customWidth="1"/>
    <col min="3" max="3" width="18.7265625" customWidth="1"/>
    <col min="4" max="9" width="18.7265625" style="136" customWidth="1"/>
    <col min="10" max="10" width="18.7265625" style="139" customWidth="1"/>
    <col min="11" max="15" width="18.7265625" style="136" customWidth="1"/>
  </cols>
  <sheetData>
    <row r="1" spans="1:15" ht="126.65" customHeight="1" x14ac:dyDescent="0.35">
      <c r="A1" t="s">
        <v>177</v>
      </c>
      <c r="B1" t="s">
        <v>94</v>
      </c>
      <c r="C1" t="s">
        <v>13</v>
      </c>
      <c r="D1" s="131" t="s">
        <v>7</v>
      </c>
      <c r="E1" s="132" t="s">
        <v>8</v>
      </c>
      <c r="F1" s="131" t="s">
        <v>9</v>
      </c>
      <c r="G1" s="133" t="s">
        <v>10</v>
      </c>
      <c r="H1" s="133" t="s">
        <v>180</v>
      </c>
      <c r="I1" s="131" t="s">
        <v>11</v>
      </c>
      <c r="J1" s="134" t="s">
        <v>95</v>
      </c>
      <c r="K1" s="131" t="s">
        <v>181</v>
      </c>
      <c r="L1" s="131" t="s">
        <v>12</v>
      </c>
      <c r="M1" s="133" t="s">
        <v>96</v>
      </c>
      <c r="N1" s="135" t="s">
        <v>14</v>
      </c>
      <c r="O1" s="135" t="s">
        <v>15</v>
      </c>
    </row>
    <row r="2" spans="1:15" x14ac:dyDescent="0.35">
      <c r="A2">
        <v>2021</v>
      </c>
      <c r="B2" t="s">
        <v>1</v>
      </c>
      <c r="C2" s="2" t="s">
        <v>21</v>
      </c>
      <c r="D2" s="136">
        <v>38</v>
      </c>
      <c r="E2" s="137">
        <v>57928.5</v>
      </c>
      <c r="F2" s="138">
        <f t="shared" ref="F2:F65" si="0">(D2/N2)*1000</f>
        <v>8.7497121805203779</v>
      </c>
      <c r="G2" s="139">
        <v>27</v>
      </c>
      <c r="H2" s="139"/>
      <c r="I2" s="138">
        <v>10.5</v>
      </c>
      <c r="J2" s="139">
        <v>39</v>
      </c>
      <c r="K2" s="137">
        <v>57928.5</v>
      </c>
      <c r="L2" s="140">
        <f t="shared" ref="L2:L65" si="1">K2/O2</f>
        <v>0.1792119019831224</v>
      </c>
      <c r="M2" s="139">
        <v>1</v>
      </c>
      <c r="N2" s="136">
        <v>4343</v>
      </c>
      <c r="O2" s="137">
        <v>323240.25000000012</v>
      </c>
    </row>
    <row r="3" spans="1:15" x14ac:dyDescent="0.35">
      <c r="A3">
        <v>2021</v>
      </c>
      <c r="B3" t="s">
        <v>1</v>
      </c>
      <c r="C3" s="2" t="s">
        <v>50</v>
      </c>
      <c r="D3" s="136">
        <v>65</v>
      </c>
      <c r="E3" s="137">
        <v>118799</v>
      </c>
      <c r="F3" s="138">
        <f t="shared" si="0"/>
        <v>12.305944717909881</v>
      </c>
      <c r="G3" s="139">
        <v>11</v>
      </c>
      <c r="H3" s="139"/>
      <c r="I3" s="138">
        <v>3.61</v>
      </c>
      <c r="J3" s="139">
        <v>77</v>
      </c>
      <c r="K3" s="137">
        <v>116037</v>
      </c>
      <c r="L3" s="140">
        <f t="shared" si="1"/>
        <v>0.1555680357606587</v>
      </c>
      <c r="M3" s="139">
        <v>2</v>
      </c>
      <c r="N3" s="136">
        <v>5282</v>
      </c>
      <c r="O3" s="137">
        <v>745892.30000000016</v>
      </c>
    </row>
    <row r="4" spans="1:15" x14ac:dyDescent="0.35">
      <c r="A4">
        <v>2021</v>
      </c>
      <c r="B4" t="s">
        <v>1</v>
      </c>
      <c r="C4" s="2" t="s">
        <v>0</v>
      </c>
      <c r="D4" s="136">
        <v>515</v>
      </c>
      <c r="E4" s="137">
        <v>611583</v>
      </c>
      <c r="F4" s="138">
        <f t="shared" si="0"/>
        <v>16.382491411121009</v>
      </c>
      <c r="G4" s="139">
        <v>4</v>
      </c>
      <c r="H4" s="139"/>
      <c r="I4" s="138">
        <v>12.37</v>
      </c>
      <c r="J4" s="139">
        <v>28</v>
      </c>
      <c r="K4" s="137">
        <v>549000</v>
      </c>
      <c r="L4" s="140">
        <f t="shared" si="1"/>
        <v>0.11573530991422101</v>
      </c>
      <c r="M4" s="139">
        <v>3</v>
      </c>
      <c r="N4" s="136">
        <v>31436</v>
      </c>
      <c r="O4" s="137">
        <v>4743582.5799999991</v>
      </c>
    </row>
    <row r="5" spans="1:15" x14ac:dyDescent="0.35">
      <c r="A5">
        <v>2021</v>
      </c>
      <c r="B5" t="s">
        <v>1</v>
      </c>
      <c r="C5" s="2" t="s">
        <v>39</v>
      </c>
      <c r="D5" s="136">
        <v>92</v>
      </c>
      <c r="E5" s="137">
        <v>119139.95</v>
      </c>
      <c r="F5" s="138">
        <f t="shared" si="0"/>
        <v>12.40226476139121</v>
      </c>
      <c r="G5" s="139">
        <v>10</v>
      </c>
      <c r="H5" s="139"/>
      <c r="I5" s="138">
        <v>10.69</v>
      </c>
      <c r="J5" s="139">
        <v>37</v>
      </c>
      <c r="K5" s="137">
        <v>77649.95</v>
      </c>
      <c r="L5" s="140">
        <f t="shared" si="1"/>
        <v>9.9518149853744728E-2</v>
      </c>
      <c r="M5" s="139">
        <v>4</v>
      </c>
      <c r="N5" s="136">
        <v>7418</v>
      </c>
      <c r="O5" s="137">
        <v>780259.18000000017</v>
      </c>
    </row>
    <row r="6" spans="1:15" x14ac:dyDescent="0.35">
      <c r="A6">
        <v>2021</v>
      </c>
      <c r="B6" t="s">
        <v>1</v>
      </c>
      <c r="C6" s="2" t="s">
        <v>45</v>
      </c>
      <c r="D6" s="136">
        <v>70</v>
      </c>
      <c r="E6" s="137">
        <v>71071</v>
      </c>
      <c r="F6" s="138">
        <f t="shared" si="0"/>
        <v>13.412531136232996</v>
      </c>
      <c r="G6" s="139">
        <v>7</v>
      </c>
      <c r="H6" s="139"/>
      <c r="I6" s="138">
        <v>8.0299999999999994</v>
      </c>
      <c r="J6" s="139">
        <v>60</v>
      </c>
      <c r="K6" s="137">
        <v>62716</v>
      </c>
      <c r="L6" s="140">
        <f t="shared" si="1"/>
        <v>9.917184174978623E-2</v>
      </c>
      <c r="M6" s="139">
        <v>5</v>
      </c>
      <c r="N6" s="136">
        <v>5219</v>
      </c>
      <c r="O6" s="137">
        <v>632397.25</v>
      </c>
    </row>
    <row r="7" spans="1:15" x14ac:dyDescent="0.35">
      <c r="A7">
        <v>2021</v>
      </c>
      <c r="B7" t="s">
        <v>1</v>
      </c>
      <c r="C7" s="2" t="s">
        <v>35</v>
      </c>
      <c r="D7" s="136">
        <v>9</v>
      </c>
      <c r="E7" s="137">
        <v>15787.14</v>
      </c>
      <c r="F7" s="138">
        <f t="shared" si="0"/>
        <v>12.802275960170697</v>
      </c>
      <c r="G7" s="139">
        <v>9</v>
      </c>
      <c r="H7" s="139"/>
      <c r="I7" s="138">
        <v>10.07</v>
      </c>
      <c r="J7" s="139">
        <v>45</v>
      </c>
      <c r="K7" s="137">
        <v>12474.64</v>
      </c>
      <c r="L7" s="140">
        <f t="shared" si="1"/>
        <v>9.6741729816863201E-2</v>
      </c>
      <c r="M7" s="139">
        <v>6</v>
      </c>
      <c r="N7" s="136">
        <v>703</v>
      </c>
      <c r="O7" s="137">
        <v>128947.87</v>
      </c>
    </row>
    <row r="8" spans="1:15" x14ac:dyDescent="0.35">
      <c r="A8">
        <v>2021</v>
      </c>
      <c r="B8" t="s">
        <v>1</v>
      </c>
      <c r="C8" s="2" t="s">
        <v>28</v>
      </c>
      <c r="D8" s="136">
        <v>108</v>
      </c>
      <c r="E8" s="137">
        <v>126904.03</v>
      </c>
      <c r="F8" s="138">
        <f t="shared" si="0"/>
        <v>12.253233492171546</v>
      </c>
      <c r="G8" s="139">
        <v>12</v>
      </c>
      <c r="H8" s="139"/>
      <c r="I8" s="138">
        <v>4.01</v>
      </c>
      <c r="J8" s="139">
        <v>76</v>
      </c>
      <c r="K8" s="137">
        <v>120722.77</v>
      </c>
      <c r="L8" s="140">
        <f t="shared" si="1"/>
        <v>9.5390342952889978E-2</v>
      </c>
      <c r="M8" s="139">
        <v>7</v>
      </c>
      <c r="N8" s="136">
        <v>8814</v>
      </c>
      <c r="O8" s="137">
        <v>1265565.95</v>
      </c>
    </row>
    <row r="9" spans="1:15" x14ac:dyDescent="0.35">
      <c r="A9">
        <v>2021</v>
      </c>
      <c r="B9" t="s">
        <v>1</v>
      </c>
      <c r="C9" s="2" t="s">
        <v>57</v>
      </c>
      <c r="D9" s="136">
        <v>41</v>
      </c>
      <c r="E9" s="137">
        <v>78799.39</v>
      </c>
      <c r="F9" s="138">
        <f t="shared" si="0"/>
        <v>7.5743580269721038</v>
      </c>
      <c r="G9" s="139">
        <v>33</v>
      </c>
      <c r="H9" s="139"/>
      <c r="I9" s="138">
        <v>7.39</v>
      </c>
      <c r="J9" s="139">
        <v>63</v>
      </c>
      <c r="K9" s="137">
        <v>78799.39</v>
      </c>
      <c r="L9" s="140">
        <f t="shared" si="1"/>
        <v>9.3302971111660943E-2</v>
      </c>
      <c r="M9" s="139">
        <v>8</v>
      </c>
      <c r="N9" s="136">
        <v>5413</v>
      </c>
      <c r="O9" s="137">
        <v>844553.91999999993</v>
      </c>
    </row>
    <row r="10" spans="1:15" x14ac:dyDescent="0.35">
      <c r="A10">
        <v>2021</v>
      </c>
      <c r="B10" t="s">
        <v>1</v>
      </c>
      <c r="C10" s="2" t="s">
        <v>46</v>
      </c>
      <c r="D10" s="136">
        <v>93</v>
      </c>
      <c r="E10" s="137">
        <v>123212.55</v>
      </c>
      <c r="F10" s="138">
        <f t="shared" si="0"/>
        <v>11.337315616237962</v>
      </c>
      <c r="G10" s="139">
        <v>14</v>
      </c>
      <c r="H10" s="139"/>
      <c r="I10" s="138">
        <v>6.22</v>
      </c>
      <c r="J10" s="139">
        <v>72</v>
      </c>
      <c r="K10" s="137">
        <v>123195</v>
      </c>
      <c r="L10" s="140">
        <f t="shared" si="1"/>
        <v>7.8082844862111048E-2</v>
      </c>
      <c r="M10" s="139">
        <v>9</v>
      </c>
      <c r="N10" s="136">
        <v>8203</v>
      </c>
      <c r="O10" s="137">
        <v>1577747.330000001</v>
      </c>
    </row>
    <row r="11" spans="1:15" x14ac:dyDescent="0.35">
      <c r="A11">
        <v>2021</v>
      </c>
      <c r="B11" t="s">
        <v>1</v>
      </c>
      <c r="C11" s="2" t="s">
        <v>74</v>
      </c>
      <c r="D11" s="136">
        <v>33</v>
      </c>
      <c r="E11" s="137">
        <v>71395</v>
      </c>
      <c r="F11" s="138">
        <f t="shared" si="0"/>
        <v>10.283577438454348</v>
      </c>
      <c r="G11" s="139">
        <v>20</v>
      </c>
      <c r="H11" s="139"/>
      <c r="I11" s="138">
        <v>14.92</v>
      </c>
      <c r="J11" s="139">
        <v>20</v>
      </c>
      <c r="K11" s="137">
        <v>71395</v>
      </c>
      <c r="L11" s="140">
        <f t="shared" si="1"/>
        <v>7.5561554006148265E-2</v>
      </c>
      <c r="M11" s="139">
        <v>10</v>
      </c>
      <c r="N11" s="136">
        <v>3209</v>
      </c>
      <c r="O11" s="137">
        <v>944858.81000000017</v>
      </c>
    </row>
    <row r="12" spans="1:15" x14ac:dyDescent="0.35">
      <c r="A12">
        <v>2021</v>
      </c>
      <c r="B12" t="s">
        <v>1</v>
      </c>
      <c r="C12" s="2" t="s">
        <v>20</v>
      </c>
      <c r="D12" s="136">
        <v>217</v>
      </c>
      <c r="E12" s="137">
        <v>214390.82</v>
      </c>
      <c r="F12" s="138">
        <f t="shared" si="0"/>
        <v>16.850442615312936</v>
      </c>
      <c r="G12" s="139">
        <v>2</v>
      </c>
      <c r="H12" s="139"/>
      <c r="I12" s="138">
        <v>10.88</v>
      </c>
      <c r="J12" s="139">
        <v>35</v>
      </c>
      <c r="K12" s="137">
        <v>150426.51999999999</v>
      </c>
      <c r="L12" s="140">
        <f t="shared" si="1"/>
        <v>7.5285661090986236E-2</v>
      </c>
      <c r="M12" s="139">
        <v>11</v>
      </c>
      <c r="N12" s="136">
        <v>12878</v>
      </c>
      <c r="O12" s="137">
        <v>1998076.6300000011</v>
      </c>
    </row>
    <row r="13" spans="1:15" x14ac:dyDescent="0.35">
      <c r="A13">
        <v>2021</v>
      </c>
      <c r="B13" t="s">
        <v>1</v>
      </c>
      <c r="C13" s="2" t="s">
        <v>80</v>
      </c>
      <c r="D13" s="136">
        <v>20</v>
      </c>
      <c r="E13" s="137">
        <v>33460</v>
      </c>
      <c r="F13" s="138">
        <f t="shared" si="0"/>
        <v>4.3318171973142734</v>
      </c>
      <c r="G13" s="139">
        <v>55</v>
      </c>
      <c r="H13" s="139"/>
      <c r="I13" s="138">
        <v>10.77</v>
      </c>
      <c r="J13" s="139">
        <v>36</v>
      </c>
      <c r="K13" s="137">
        <v>30656</v>
      </c>
      <c r="L13" s="140">
        <f t="shared" si="1"/>
        <v>7.4287759802393036E-2</v>
      </c>
      <c r="M13" s="139">
        <v>12</v>
      </c>
      <c r="N13" s="136">
        <v>4617</v>
      </c>
      <c r="O13" s="137">
        <v>412665.55999999988</v>
      </c>
    </row>
    <row r="14" spans="1:15" x14ac:dyDescent="0.35">
      <c r="A14">
        <v>2021</v>
      </c>
      <c r="B14" t="s">
        <v>1</v>
      </c>
      <c r="C14" s="2" t="s">
        <v>29</v>
      </c>
      <c r="D14" s="136">
        <v>25</v>
      </c>
      <c r="E14" s="137">
        <v>37713.599999999999</v>
      </c>
      <c r="F14" s="138">
        <f t="shared" si="0"/>
        <v>5.1975051975051976</v>
      </c>
      <c r="G14" s="139">
        <v>49</v>
      </c>
      <c r="H14" s="139"/>
      <c r="I14" s="138">
        <v>7.31</v>
      </c>
      <c r="J14" s="139">
        <v>64</v>
      </c>
      <c r="K14" s="137">
        <v>37713.599999999999</v>
      </c>
      <c r="L14" s="140">
        <f t="shared" si="1"/>
        <v>7.3544470383518384E-2</v>
      </c>
      <c r="M14" s="139">
        <v>13</v>
      </c>
      <c r="N14" s="136">
        <v>4810</v>
      </c>
      <c r="O14" s="137">
        <v>512799.93999999989</v>
      </c>
    </row>
    <row r="15" spans="1:15" x14ac:dyDescent="0.35">
      <c r="A15">
        <v>2021</v>
      </c>
      <c r="B15" t="s">
        <v>1</v>
      </c>
      <c r="C15" s="2" t="s">
        <v>82</v>
      </c>
      <c r="D15" s="136">
        <v>93</v>
      </c>
      <c r="E15" s="137">
        <v>97433</v>
      </c>
      <c r="F15" s="138">
        <f t="shared" si="0"/>
        <v>15.525876460767947</v>
      </c>
      <c r="G15" s="139">
        <v>5</v>
      </c>
      <c r="H15" s="139"/>
      <c r="I15" s="138">
        <v>8.27</v>
      </c>
      <c r="J15" s="139">
        <v>56</v>
      </c>
      <c r="K15" s="137">
        <v>76478</v>
      </c>
      <c r="L15" s="140">
        <f t="shared" si="1"/>
        <v>7.2297933736624811E-2</v>
      </c>
      <c r="M15" s="139">
        <v>14</v>
      </c>
      <c r="N15" s="136">
        <v>5990</v>
      </c>
      <c r="O15" s="137">
        <v>1057817.23</v>
      </c>
    </row>
    <row r="16" spans="1:15" x14ac:dyDescent="0.35">
      <c r="A16">
        <v>2021</v>
      </c>
      <c r="B16" t="s">
        <v>1</v>
      </c>
      <c r="C16" s="2" t="s">
        <v>55</v>
      </c>
      <c r="D16" s="136">
        <v>73</v>
      </c>
      <c r="E16" s="137">
        <v>82065.36</v>
      </c>
      <c r="F16" s="138">
        <f t="shared" si="0"/>
        <v>11.220411927451584</v>
      </c>
      <c r="G16" s="139">
        <v>15</v>
      </c>
      <c r="H16" s="139"/>
      <c r="I16" s="138">
        <v>9.5399999999999991</v>
      </c>
      <c r="J16" s="139">
        <v>48</v>
      </c>
      <c r="K16" s="137">
        <v>72598.36</v>
      </c>
      <c r="L16" s="140">
        <f t="shared" si="1"/>
        <v>6.9995181793066782E-2</v>
      </c>
      <c r="M16" s="139">
        <v>15</v>
      </c>
      <c r="N16" s="136">
        <v>6506</v>
      </c>
      <c r="O16" s="137">
        <v>1037190.82</v>
      </c>
    </row>
    <row r="17" spans="1:15" x14ac:dyDescent="0.35">
      <c r="A17">
        <v>2021</v>
      </c>
      <c r="B17" t="s">
        <v>1</v>
      </c>
      <c r="C17" s="2" t="s">
        <v>84</v>
      </c>
      <c r="D17" s="136">
        <v>267</v>
      </c>
      <c r="E17" s="137">
        <v>292592.66000000003</v>
      </c>
      <c r="F17" s="138">
        <f t="shared" si="0"/>
        <v>17.461251716696097</v>
      </c>
      <c r="G17" s="139">
        <v>1</v>
      </c>
      <c r="H17" s="139"/>
      <c r="I17" s="138">
        <v>6.7858588060670728</v>
      </c>
      <c r="J17" s="139">
        <v>68</v>
      </c>
      <c r="K17" s="137">
        <v>223641</v>
      </c>
      <c r="L17" s="140">
        <f t="shared" si="1"/>
        <v>6.8989852438294072E-2</v>
      </c>
      <c r="M17" s="139">
        <v>16</v>
      </c>
      <c r="N17" s="136">
        <v>15291</v>
      </c>
      <c r="O17" s="137">
        <v>3241650.649999999</v>
      </c>
    </row>
    <row r="18" spans="1:15" x14ac:dyDescent="0.35">
      <c r="A18">
        <v>2021</v>
      </c>
      <c r="B18" t="s">
        <v>1</v>
      </c>
      <c r="C18" s="2" t="s">
        <v>60</v>
      </c>
      <c r="D18" s="136">
        <v>85</v>
      </c>
      <c r="E18" s="137">
        <v>132676.82</v>
      </c>
      <c r="F18" s="138">
        <f t="shared" si="0"/>
        <v>9.0618336886993589</v>
      </c>
      <c r="G18" s="139">
        <v>26</v>
      </c>
      <c r="H18" s="139"/>
      <c r="I18" s="138">
        <v>21.38</v>
      </c>
      <c r="J18" s="139">
        <v>8</v>
      </c>
      <c r="K18" s="137">
        <v>109150.46</v>
      </c>
      <c r="L18" s="140">
        <f t="shared" si="1"/>
        <v>6.8277877668027329E-2</v>
      </c>
      <c r="M18" s="139">
        <v>17</v>
      </c>
      <c r="N18" s="136">
        <v>9380</v>
      </c>
      <c r="O18" s="137">
        <v>1598621.1600000011</v>
      </c>
    </row>
    <row r="19" spans="1:15" x14ac:dyDescent="0.35">
      <c r="A19">
        <v>2021</v>
      </c>
      <c r="B19" t="s">
        <v>1</v>
      </c>
      <c r="C19" s="2" t="s">
        <v>91</v>
      </c>
      <c r="D19" s="136">
        <v>127</v>
      </c>
      <c r="E19" s="137">
        <v>131982</v>
      </c>
      <c r="F19" s="138">
        <f t="shared" si="0"/>
        <v>11.171710063335679</v>
      </c>
      <c r="G19" s="139">
        <v>16</v>
      </c>
      <c r="H19" s="139"/>
      <c r="I19" s="138">
        <v>11.1</v>
      </c>
      <c r="J19" s="139">
        <v>32</v>
      </c>
      <c r="K19" s="137">
        <v>122786</v>
      </c>
      <c r="L19" s="140">
        <f t="shared" si="1"/>
        <v>6.6150723064318115E-2</v>
      </c>
      <c r="M19" s="139">
        <v>18</v>
      </c>
      <c r="N19" s="136">
        <v>11368</v>
      </c>
      <c r="O19" s="137">
        <v>1856155.07</v>
      </c>
    </row>
    <row r="20" spans="1:15" x14ac:dyDescent="0.35">
      <c r="A20">
        <v>2021</v>
      </c>
      <c r="B20" t="s">
        <v>1</v>
      </c>
      <c r="C20" s="2" t="s">
        <v>71</v>
      </c>
      <c r="D20" s="136">
        <v>37</v>
      </c>
      <c r="E20" s="137">
        <v>64093</v>
      </c>
      <c r="F20" s="138">
        <f t="shared" si="0"/>
        <v>8.372935053179452</v>
      </c>
      <c r="G20" s="139">
        <v>29</v>
      </c>
      <c r="H20" s="139"/>
      <c r="I20" s="138">
        <v>6.28</v>
      </c>
      <c r="J20" s="139">
        <v>71</v>
      </c>
      <c r="K20" s="137">
        <v>56499</v>
      </c>
      <c r="L20" s="140">
        <f t="shared" si="1"/>
        <v>6.6051945595661868E-2</v>
      </c>
      <c r="M20" s="139">
        <v>19</v>
      </c>
      <c r="N20" s="136">
        <v>4419</v>
      </c>
      <c r="O20" s="137">
        <v>855372.23000000045</v>
      </c>
    </row>
    <row r="21" spans="1:15" x14ac:dyDescent="0.35">
      <c r="A21">
        <v>2021</v>
      </c>
      <c r="B21" t="s">
        <v>1</v>
      </c>
      <c r="C21" s="2" t="s">
        <v>92</v>
      </c>
      <c r="D21" s="136">
        <v>70</v>
      </c>
      <c r="E21" s="137">
        <v>157804</v>
      </c>
      <c r="F21" s="138">
        <f t="shared" si="0"/>
        <v>6.5752395265827541</v>
      </c>
      <c r="G21" s="139">
        <v>39</v>
      </c>
      <c r="H21" s="139"/>
      <c r="I21" s="138">
        <v>13.47</v>
      </c>
      <c r="J21" s="139">
        <v>23</v>
      </c>
      <c r="K21" s="137">
        <v>145724</v>
      </c>
      <c r="L21" s="140">
        <f t="shared" si="1"/>
        <v>6.5474825117552621E-2</v>
      </c>
      <c r="M21" s="139">
        <v>20</v>
      </c>
      <c r="N21" s="136">
        <v>10646</v>
      </c>
      <c r="O21" s="137">
        <v>2225649.3200000012</v>
      </c>
    </row>
    <row r="22" spans="1:15" x14ac:dyDescent="0.35">
      <c r="A22">
        <v>2021</v>
      </c>
      <c r="B22" t="s">
        <v>1</v>
      </c>
      <c r="C22" s="2" t="s">
        <v>89</v>
      </c>
      <c r="D22" s="136">
        <v>61</v>
      </c>
      <c r="E22" s="137">
        <v>55694</v>
      </c>
      <c r="F22" s="138">
        <f t="shared" si="0"/>
        <v>10.873440285204991</v>
      </c>
      <c r="G22" s="139">
        <v>17</v>
      </c>
      <c r="H22" s="139"/>
      <c r="I22" s="138">
        <v>22.41</v>
      </c>
      <c r="J22" s="139">
        <v>7</v>
      </c>
      <c r="K22" s="137">
        <v>49743</v>
      </c>
      <c r="L22" s="140">
        <f t="shared" si="1"/>
        <v>6.3746500353269356E-2</v>
      </c>
      <c r="M22" s="139">
        <v>21</v>
      </c>
      <c r="N22" s="136">
        <v>5610</v>
      </c>
      <c r="O22" s="137">
        <v>780325.19000000029</v>
      </c>
    </row>
    <row r="23" spans="1:15" x14ac:dyDescent="0.35">
      <c r="A23">
        <v>2021</v>
      </c>
      <c r="B23" t="s">
        <v>1</v>
      </c>
      <c r="C23" s="2" t="s">
        <v>51</v>
      </c>
      <c r="D23" s="136">
        <v>18</v>
      </c>
      <c r="E23" s="137">
        <v>72639</v>
      </c>
      <c r="F23" s="138">
        <f t="shared" si="0"/>
        <v>2.4252223120452712</v>
      </c>
      <c r="G23" s="139">
        <v>70</v>
      </c>
      <c r="H23" s="139"/>
      <c r="I23" s="138">
        <v>69.58</v>
      </c>
      <c r="J23" s="139">
        <v>1</v>
      </c>
      <c r="K23" s="137">
        <v>72639</v>
      </c>
      <c r="L23" s="140">
        <f t="shared" si="1"/>
        <v>6.2736455739088884E-2</v>
      </c>
      <c r="M23" s="139">
        <v>22</v>
      </c>
      <c r="N23" s="136">
        <v>7422</v>
      </c>
      <c r="O23" s="137">
        <v>1157843.54</v>
      </c>
    </row>
    <row r="24" spans="1:15" x14ac:dyDescent="0.35">
      <c r="A24">
        <v>2021</v>
      </c>
      <c r="B24" t="s">
        <v>1</v>
      </c>
      <c r="C24" s="2" t="s">
        <v>44</v>
      </c>
      <c r="D24" s="136">
        <v>76</v>
      </c>
      <c r="E24" s="137">
        <v>121578.18</v>
      </c>
      <c r="F24" s="138">
        <f t="shared" si="0"/>
        <v>10.675656693355808</v>
      </c>
      <c r="G24" s="139">
        <v>18</v>
      </c>
      <c r="H24" s="139"/>
      <c r="I24" s="138">
        <v>14.22</v>
      </c>
      <c r="J24" s="139">
        <v>22</v>
      </c>
      <c r="K24" s="137">
        <v>113976.78</v>
      </c>
      <c r="L24" s="140">
        <f t="shared" si="1"/>
        <v>6.1851608816756908E-2</v>
      </c>
      <c r="M24" s="139">
        <v>23</v>
      </c>
      <c r="N24" s="136">
        <v>7119</v>
      </c>
      <c r="O24" s="137">
        <v>1842745.6</v>
      </c>
    </row>
    <row r="25" spans="1:15" x14ac:dyDescent="0.35">
      <c r="A25">
        <v>2021</v>
      </c>
      <c r="B25" t="s">
        <v>1</v>
      </c>
      <c r="C25" s="2" t="s">
        <v>93</v>
      </c>
      <c r="D25" s="136">
        <v>65</v>
      </c>
      <c r="E25" s="137">
        <v>91444</v>
      </c>
      <c r="F25" s="138">
        <f t="shared" si="0"/>
        <v>11.395511921458626</v>
      </c>
      <c r="G25" s="139">
        <v>13</v>
      </c>
      <c r="H25" s="139"/>
      <c r="I25" s="138">
        <v>7.94</v>
      </c>
      <c r="J25" s="139">
        <v>61</v>
      </c>
      <c r="K25" s="137">
        <v>91444</v>
      </c>
      <c r="L25" s="140">
        <f t="shared" si="1"/>
        <v>6.1122930583169532E-2</v>
      </c>
      <c r="M25" s="139">
        <v>24</v>
      </c>
      <c r="N25" s="136">
        <v>5704</v>
      </c>
      <c r="O25" s="137">
        <v>1496067.01</v>
      </c>
    </row>
    <row r="26" spans="1:15" x14ac:dyDescent="0.35">
      <c r="A26">
        <v>2021</v>
      </c>
      <c r="B26" t="s">
        <v>1</v>
      </c>
      <c r="C26" s="2" t="s">
        <v>65</v>
      </c>
      <c r="D26" s="136">
        <v>74</v>
      </c>
      <c r="E26" s="137">
        <v>154000</v>
      </c>
      <c r="F26" s="138">
        <f t="shared" si="0"/>
        <v>5.0305914343983682</v>
      </c>
      <c r="G26" s="139">
        <v>51</v>
      </c>
      <c r="H26" s="139"/>
      <c r="I26" s="138">
        <v>9.33</v>
      </c>
      <c r="J26" s="139">
        <v>51</v>
      </c>
      <c r="K26" s="137">
        <v>154000</v>
      </c>
      <c r="L26" s="140">
        <f t="shared" si="1"/>
        <v>5.9754324208974759E-2</v>
      </c>
      <c r="M26" s="139">
        <v>25</v>
      </c>
      <c r="N26" s="136">
        <v>14710</v>
      </c>
      <c r="O26" s="137">
        <v>2577219.3400000008</v>
      </c>
    </row>
    <row r="27" spans="1:15" x14ac:dyDescent="0.35">
      <c r="A27">
        <v>2021</v>
      </c>
      <c r="B27" t="s">
        <v>1</v>
      </c>
      <c r="C27" s="2" t="s">
        <v>18</v>
      </c>
      <c r="D27" s="136">
        <v>64</v>
      </c>
      <c r="E27" s="137">
        <v>41233.160000000003</v>
      </c>
      <c r="F27" s="138">
        <f t="shared" si="0"/>
        <v>14.611872146118721</v>
      </c>
      <c r="G27" s="139">
        <v>6</v>
      </c>
      <c r="H27" s="139"/>
      <c r="I27" s="138">
        <v>9.48</v>
      </c>
      <c r="J27" s="139">
        <v>49</v>
      </c>
      <c r="K27" s="137">
        <v>33441.230000000003</v>
      </c>
      <c r="L27" s="140">
        <f t="shared" si="1"/>
        <v>5.8195674330538148E-2</v>
      </c>
      <c r="M27" s="139">
        <v>26</v>
      </c>
      <c r="N27" s="136">
        <v>4380</v>
      </c>
      <c r="O27" s="137">
        <v>574634.2899999998</v>
      </c>
    </row>
    <row r="28" spans="1:15" x14ac:dyDescent="0.35">
      <c r="A28">
        <v>2021</v>
      </c>
      <c r="B28" t="s">
        <v>1</v>
      </c>
      <c r="C28" s="2" t="s">
        <v>43</v>
      </c>
      <c r="D28" s="136">
        <v>67</v>
      </c>
      <c r="E28" s="137">
        <v>113766.02</v>
      </c>
      <c r="F28" s="138">
        <f t="shared" si="0"/>
        <v>5.1463246025040323</v>
      </c>
      <c r="G28" s="139">
        <v>50</v>
      </c>
      <c r="H28" s="139"/>
      <c r="I28" s="138">
        <v>8.0748115551139197</v>
      </c>
      <c r="J28" s="139">
        <v>59</v>
      </c>
      <c r="K28" s="137">
        <v>113766.02</v>
      </c>
      <c r="L28" s="140">
        <f t="shared" si="1"/>
        <v>5.804753112616283E-2</v>
      </c>
      <c r="M28" s="139">
        <v>27</v>
      </c>
      <c r="N28" s="136">
        <v>13019</v>
      </c>
      <c r="O28" s="137">
        <v>1959876.98</v>
      </c>
    </row>
    <row r="29" spans="1:15" x14ac:dyDescent="0.35">
      <c r="A29">
        <v>2021</v>
      </c>
      <c r="B29" t="s">
        <v>1</v>
      </c>
      <c r="C29" s="2" t="s">
        <v>56</v>
      </c>
      <c r="D29" s="136">
        <v>95</v>
      </c>
      <c r="E29" s="137">
        <v>68266</v>
      </c>
      <c r="F29" s="138">
        <f t="shared" si="0"/>
        <v>9.3901354156370473</v>
      </c>
      <c r="G29" s="139">
        <v>23</v>
      </c>
      <c r="H29" s="139"/>
      <c r="I29" s="138">
        <v>10.98</v>
      </c>
      <c r="J29" s="139">
        <v>33</v>
      </c>
      <c r="K29" s="137">
        <v>62161</v>
      </c>
      <c r="L29" s="140">
        <f t="shared" si="1"/>
        <v>5.749175960077979E-2</v>
      </c>
      <c r="M29" s="139">
        <v>28</v>
      </c>
      <c r="N29" s="136">
        <v>10117</v>
      </c>
      <c r="O29" s="137">
        <v>1081215.82</v>
      </c>
    </row>
    <row r="30" spans="1:15" x14ac:dyDescent="0.35">
      <c r="A30">
        <v>2021</v>
      </c>
      <c r="B30" t="s">
        <v>1</v>
      </c>
      <c r="C30" s="2" t="s">
        <v>19</v>
      </c>
      <c r="D30" s="136">
        <v>135</v>
      </c>
      <c r="E30" s="137">
        <v>228859.34</v>
      </c>
      <c r="F30" s="138">
        <f t="shared" si="0"/>
        <v>9.2586242370207792</v>
      </c>
      <c r="G30" s="139">
        <v>25</v>
      </c>
      <c r="H30" s="139"/>
      <c r="I30" s="138">
        <v>10</v>
      </c>
      <c r="J30" s="139">
        <v>46</v>
      </c>
      <c r="K30" s="137">
        <v>132551.6</v>
      </c>
      <c r="L30" s="140">
        <f t="shared" si="1"/>
        <v>5.5670847581552337E-2</v>
      </c>
      <c r="M30" s="139">
        <v>29</v>
      </c>
      <c r="N30" s="136">
        <v>14581</v>
      </c>
      <c r="O30" s="137">
        <v>2380987.64</v>
      </c>
    </row>
    <row r="31" spans="1:15" x14ac:dyDescent="0.35">
      <c r="A31">
        <v>2021</v>
      </c>
      <c r="B31" t="s">
        <v>1</v>
      </c>
      <c r="C31" s="2" t="s">
        <v>53</v>
      </c>
      <c r="D31" s="136">
        <v>46</v>
      </c>
      <c r="E31" s="137">
        <v>35617.9</v>
      </c>
      <c r="F31" s="138">
        <f t="shared" si="0"/>
        <v>9.7581671616461598</v>
      </c>
      <c r="G31" s="139">
        <v>22</v>
      </c>
      <c r="H31" s="139"/>
      <c r="I31" s="138">
        <v>5.77</v>
      </c>
      <c r="J31" s="139">
        <v>73</v>
      </c>
      <c r="K31" s="137">
        <v>30519.74</v>
      </c>
      <c r="L31" s="140">
        <f t="shared" si="1"/>
        <v>5.2045014751101619E-2</v>
      </c>
      <c r="M31" s="139">
        <v>30</v>
      </c>
      <c r="N31" s="136">
        <v>4714</v>
      </c>
      <c r="O31" s="137">
        <v>586410.44000000018</v>
      </c>
    </row>
    <row r="32" spans="1:15" x14ac:dyDescent="0.35">
      <c r="A32">
        <v>2021</v>
      </c>
      <c r="B32" t="s">
        <v>1</v>
      </c>
      <c r="C32" s="2" t="s">
        <v>40</v>
      </c>
      <c r="D32" s="136">
        <v>44</v>
      </c>
      <c r="E32" s="137">
        <v>44361.57</v>
      </c>
      <c r="F32" s="138">
        <f t="shared" si="0"/>
        <v>6.7052727826882048</v>
      </c>
      <c r="G32" s="139">
        <v>38</v>
      </c>
      <c r="H32" s="139"/>
      <c r="I32" s="138">
        <v>12.87</v>
      </c>
      <c r="J32" s="139">
        <v>26</v>
      </c>
      <c r="K32" s="137">
        <v>42179.72</v>
      </c>
      <c r="L32" s="140">
        <f t="shared" si="1"/>
        <v>5.1841384908159829E-2</v>
      </c>
      <c r="M32" s="139">
        <v>31</v>
      </c>
      <c r="N32" s="136">
        <v>6562</v>
      </c>
      <c r="O32" s="137">
        <v>813630.2699999999</v>
      </c>
    </row>
    <row r="33" spans="1:15" x14ac:dyDescent="0.35">
      <c r="A33">
        <v>2021</v>
      </c>
      <c r="B33" t="s">
        <v>1</v>
      </c>
      <c r="C33" s="2" t="s">
        <v>54</v>
      </c>
      <c r="D33" s="136">
        <v>23</v>
      </c>
      <c r="E33" s="137">
        <v>24230</v>
      </c>
      <c r="F33" s="138">
        <f t="shared" si="0"/>
        <v>5.2499429354028759</v>
      </c>
      <c r="G33" s="139">
        <v>48</v>
      </c>
      <c r="H33" s="139"/>
      <c r="I33" s="138">
        <v>9.41</v>
      </c>
      <c r="J33" s="139">
        <v>50</v>
      </c>
      <c r="K33" s="137">
        <v>24230</v>
      </c>
      <c r="L33" s="140">
        <f t="shared" si="1"/>
        <v>4.9858297902321679E-2</v>
      </c>
      <c r="M33" s="139">
        <v>32</v>
      </c>
      <c r="N33" s="136">
        <v>4381</v>
      </c>
      <c r="O33" s="137">
        <v>485977.28000000009</v>
      </c>
    </row>
    <row r="34" spans="1:15" x14ac:dyDescent="0.35">
      <c r="A34">
        <v>2021</v>
      </c>
      <c r="B34" t="s">
        <v>1</v>
      </c>
      <c r="C34" s="2" t="s">
        <v>58</v>
      </c>
      <c r="D34" s="136">
        <v>83</v>
      </c>
      <c r="E34" s="137">
        <v>114840</v>
      </c>
      <c r="F34" s="138">
        <f t="shared" si="0"/>
        <v>10.465262892447358</v>
      </c>
      <c r="G34" s="139">
        <v>19</v>
      </c>
      <c r="H34" s="139"/>
      <c r="I34" s="138">
        <v>14.24</v>
      </c>
      <c r="J34" s="139">
        <v>21</v>
      </c>
      <c r="K34" s="137">
        <v>103340</v>
      </c>
      <c r="L34" s="140">
        <f t="shared" si="1"/>
        <v>4.985109914702953E-2</v>
      </c>
      <c r="M34" s="139">
        <v>33</v>
      </c>
      <c r="N34" s="136">
        <v>7931</v>
      </c>
      <c r="O34" s="137">
        <v>2072973.350000001</v>
      </c>
    </row>
    <row r="35" spans="1:15" x14ac:dyDescent="0.35">
      <c r="A35">
        <v>2021</v>
      </c>
      <c r="B35" t="s">
        <v>1</v>
      </c>
      <c r="C35" s="2" t="s">
        <v>52</v>
      </c>
      <c r="D35" s="136">
        <v>461</v>
      </c>
      <c r="E35" s="137">
        <v>562185.27</v>
      </c>
      <c r="F35" s="138">
        <f t="shared" si="0"/>
        <v>8.5403582874821691</v>
      </c>
      <c r="G35" s="139">
        <v>28</v>
      </c>
      <c r="H35" s="139"/>
      <c r="I35" s="138">
        <v>16.100000000000001</v>
      </c>
      <c r="J35" s="139">
        <v>18</v>
      </c>
      <c r="K35" s="137">
        <v>420722.71</v>
      </c>
      <c r="L35" s="140">
        <f t="shared" si="1"/>
        <v>4.8376205325055613E-2</v>
      </c>
      <c r="M35" s="139">
        <v>34</v>
      </c>
      <c r="N35" s="136">
        <v>53979</v>
      </c>
      <c r="O35" s="137">
        <v>8696893.5899999999</v>
      </c>
    </row>
    <row r="36" spans="1:15" x14ac:dyDescent="0.35">
      <c r="A36">
        <v>2021</v>
      </c>
      <c r="B36" t="s">
        <v>1</v>
      </c>
      <c r="C36" s="2" t="s">
        <v>77</v>
      </c>
      <c r="D36" s="136">
        <v>68</v>
      </c>
      <c r="E36" s="137">
        <v>117725</v>
      </c>
      <c r="F36" s="138">
        <f t="shared" si="0"/>
        <v>6.446108635889658</v>
      </c>
      <c r="G36" s="139">
        <v>41</v>
      </c>
      <c r="H36" s="139"/>
      <c r="I36" s="138">
        <v>7.13</v>
      </c>
      <c r="J36" s="139">
        <v>65</v>
      </c>
      <c r="K36" s="137">
        <v>117725</v>
      </c>
      <c r="L36" s="140">
        <f t="shared" si="1"/>
        <v>4.7936709357070166E-2</v>
      </c>
      <c r="M36" s="139">
        <v>35</v>
      </c>
      <c r="N36" s="136">
        <v>10549</v>
      </c>
      <c r="O36" s="137">
        <v>2455842.33</v>
      </c>
    </row>
    <row r="37" spans="1:15" x14ac:dyDescent="0.35">
      <c r="A37">
        <v>2021</v>
      </c>
      <c r="B37" t="s">
        <v>1</v>
      </c>
      <c r="C37" s="2" t="s">
        <v>78</v>
      </c>
      <c r="D37" s="136">
        <v>693</v>
      </c>
      <c r="E37" s="137">
        <v>925519.35999999999</v>
      </c>
      <c r="F37" s="138">
        <f t="shared" si="0"/>
        <v>7.307736921470827</v>
      </c>
      <c r="G37" s="139">
        <v>36</v>
      </c>
      <c r="H37" s="139"/>
      <c r="I37" s="138">
        <v>11.2</v>
      </c>
      <c r="J37" s="139">
        <v>31</v>
      </c>
      <c r="K37" s="137">
        <v>901444</v>
      </c>
      <c r="L37" s="140">
        <f t="shared" si="1"/>
        <v>4.4996060051971196E-2</v>
      </c>
      <c r="M37" s="139">
        <v>36</v>
      </c>
      <c r="N37" s="136">
        <v>94831</v>
      </c>
      <c r="O37" s="137">
        <v>20033842.94000002</v>
      </c>
    </row>
    <row r="38" spans="1:15" x14ac:dyDescent="0.35">
      <c r="A38">
        <v>2021</v>
      </c>
      <c r="B38" t="s">
        <v>1</v>
      </c>
      <c r="C38" s="2" t="s">
        <v>70</v>
      </c>
      <c r="D38" s="136">
        <v>44</v>
      </c>
      <c r="E38" s="137">
        <v>61876</v>
      </c>
      <c r="F38" s="138">
        <f t="shared" si="0"/>
        <v>7.1289695398574207</v>
      </c>
      <c r="G38" s="139">
        <v>37</v>
      </c>
      <c r="H38" s="139"/>
      <c r="I38" s="138">
        <v>10.39</v>
      </c>
      <c r="J38" s="139">
        <v>42</v>
      </c>
      <c r="K38" s="137">
        <v>49764</v>
      </c>
      <c r="L38" s="140">
        <f t="shared" si="1"/>
        <v>4.3343800159056173E-2</v>
      </c>
      <c r="M38" s="139">
        <v>37</v>
      </c>
      <c r="N38" s="136">
        <v>6172</v>
      </c>
      <c r="O38" s="137">
        <v>1148122.68</v>
      </c>
    </row>
    <row r="39" spans="1:15" x14ac:dyDescent="0.35">
      <c r="A39">
        <v>2021</v>
      </c>
      <c r="B39" t="s">
        <v>1</v>
      </c>
      <c r="C39" s="2" t="s">
        <v>62</v>
      </c>
      <c r="D39" s="136">
        <v>280</v>
      </c>
      <c r="E39" s="137">
        <v>379136</v>
      </c>
      <c r="F39" s="138">
        <f t="shared" si="0"/>
        <v>5.4964469396568649</v>
      </c>
      <c r="G39" s="139">
        <v>47</v>
      </c>
      <c r="H39" s="139"/>
      <c r="I39" s="138">
        <v>8.11</v>
      </c>
      <c r="J39" s="139">
        <v>58</v>
      </c>
      <c r="K39" s="137">
        <v>324903</v>
      </c>
      <c r="L39" s="140">
        <f t="shared" si="1"/>
        <v>4.3187913187305818E-2</v>
      </c>
      <c r="M39" s="139">
        <v>38</v>
      </c>
      <c r="N39" s="136">
        <v>50942</v>
      </c>
      <c r="O39" s="137">
        <v>7523007.6199999964</v>
      </c>
    </row>
    <row r="40" spans="1:15" x14ac:dyDescent="0.35">
      <c r="A40">
        <v>2021</v>
      </c>
      <c r="B40" t="s">
        <v>1</v>
      </c>
      <c r="C40" s="2" t="s">
        <v>76</v>
      </c>
      <c r="D40" s="136">
        <v>1698</v>
      </c>
      <c r="E40" s="137">
        <v>3410819.7499999995</v>
      </c>
      <c r="F40" s="138">
        <f t="shared" si="0"/>
        <v>3.8157389117728355</v>
      </c>
      <c r="G40" s="139">
        <v>60</v>
      </c>
      <c r="H40" s="139"/>
      <c r="I40" s="138">
        <v>17.19934723742001</v>
      </c>
      <c r="J40" s="139">
        <v>14</v>
      </c>
      <c r="K40" s="137">
        <v>3325263.39</v>
      </c>
      <c r="L40" s="140">
        <f t="shared" si="1"/>
        <v>4.2653866441067445E-2</v>
      </c>
      <c r="M40" s="139">
        <v>39</v>
      </c>
      <c r="N40" s="136">
        <v>444999</v>
      </c>
      <c r="O40" s="137">
        <v>77959248.890000105</v>
      </c>
    </row>
    <row r="41" spans="1:15" x14ac:dyDescent="0.35">
      <c r="A41">
        <v>2021</v>
      </c>
      <c r="B41" t="s">
        <v>1</v>
      </c>
      <c r="C41" s="2" t="s">
        <v>34</v>
      </c>
      <c r="D41" s="136">
        <v>59</v>
      </c>
      <c r="E41" s="137">
        <v>102719</v>
      </c>
      <c r="F41" s="138">
        <f t="shared" si="0"/>
        <v>5.9207225288509786</v>
      </c>
      <c r="G41" s="139">
        <v>44</v>
      </c>
      <c r="H41" s="139"/>
      <c r="I41" s="138">
        <v>10.66</v>
      </c>
      <c r="J41" s="139">
        <v>38</v>
      </c>
      <c r="K41" s="137">
        <v>68430</v>
      </c>
      <c r="L41" s="140">
        <f t="shared" si="1"/>
        <v>4.1625889860608438E-2</v>
      </c>
      <c r="M41" s="139">
        <v>40</v>
      </c>
      <c r="N41" s="136">
        <v>9965</v>
      </c>
      <c r="O41" s="137">
        <v>1643928.82</v>
      </c>
    </row>
    <row r="42" spans="1:15" x14ac:dyDescent="0.35">
      <c r="A42">
        <v>2021</v>
      </c>
      <c r="B42" t="s">
        <v>1</v>
      </c>
      <c r="C42" s="2" t="s">
        <v>48</v>
      </c>
      <c r="D42" s="136">
        <v>6</v>
      </c>
      <c r="E42" s="137">
        <v>9416.8799999999992</v>
      </c>
      <c r="F42" s="138">
        <f t="shared" si="0"/>
        <v>3.0030030030030028</v>
      </c>
      <c r="G42" s="139">
        <v>63</v>
      </c>
      <c r="H42" s="139"/>
      <c r="I42" s="138">
        <v>8.17</v>
      </c>
      <c r="J42" s="139">
        <v>57</v>
      </c>
      <c r="K42" s="137">
        <v>7706.88</v>
      </c>
      <c r="L42" s="140">
        <f t="shared" si="1"/>
        <v>4.0831504929022697E-2</v>
      </c>
      <c r="M42" s="139">
        <v>41</v>
      </c>
      <c r="N42" s="136">
        <v>1998</v>
      </c>
      <c r="O42" s="137">
        <v>188748.37</v>
      </c>
    </row>
    <row r="43" spans="1:15" x14ac:dyDescent="0.35">
      <c r="A43">
        <v>2021</v>
      </c>
      <c r="B43" t="s">
        <v>1</v>
      </c>
      <c r="C43" s="2" t="s">
        <v>23</v>
      </c>
      <c r="D43" s="136">
        <v>72</v>
      </c>
      <c r="E43" s="137">
        <v>122274.75</v>
      </c>
      <c r="F43" s="138">
        <f t="shared" si="0"/>
        <v>7.5337448990268916</v>
      </c>
      <c r="G43" s="139">
        <v>34</v>
      </c>
      <c r="H43" s="139"/>
      <c r="I43" s="138">
        <v>9.7468911917098442</v>
      </c>
      <c r="J43" s="139">
        <v>47</v>
      </c>
      <c r="K43" s="137">
        <v>105519.75</v>
      </c>
      <c r="L43" s="140">
        <f t="shared" si="1"/>
        <v>4.0648577010598888E-2</v>
      </c>
      <c r="M43" s="139">
        <v>42</v>
      </c>
      <c r="N43" s="136">
        <v>9557</v>
      </c>
      <c r="O43" s="137">
        <v>2595902.6799999988</v>
      </c>
    </row>
    <row r="44" spans="1:15" x14ac:dyDescent="0.35">
      <c r="A44">
        <v>2021</v>
      </c>
      <c r="B44" t="s">
        <v>1</v>
      </c>
      <c r="C44" s="2" t="s">
        <v>47</v>
      </c>
      <c r="D44" s="136">
        <v>156</v>
      </c>
      <c r="E44" s="137">
        <v>91951</v>
      </c>
      <c r="F44" s="138">
        <f t="shared" si="0"/>
        <v>10.016694490818029</v>
      </c>
      <c r="G44" s="139">
        <v>21</v>
      </c>
      <c r="H44" s="139"/>
      <c r="I44" s="138">
        <v>45.61</v>
      </c>
      <c r="J44" s="139">
        <v>4</v>
      </c>
      <c r="K44" s="137">
        <v>89993</v>
      </c>
      <c r="L44" s="140">
        <f t="shared" si="1"/>
        <v>3.9292588965297297E-2</v>
      </c>
      <c r="M44" s="139">
        <v>43</v>
      </c>
      <c r="N44" s="136">
        <v>15574</v>
      </c>
      <c r="O44" s="137">
        <v>2290330.1199999992</v>
      </c>
    </row>
    <row r="45" spans="1:15" x14ac:dyDescent="0.35">
      <c r="A45">
        <v>2021</v>
      </c>
      <c r="B45" t="s">
        <v>1</v>
      </c>
      <c r="C45" s="2" t="s">
        <v>61</v>
      </c>
      <c r="D45" s="136">
        <v>177</v>
      </c>
      <c r="E45" s="137">
        <v>144967.69</v>
      </c>
      <c r="F45" s="138">
        <f t="shared" si="0"/>
        <v>13.148120635863913</v>
      </c>
      <c r="G45" s="139">
        <v>8</v>
      </c>
      <c r="H45" s="139"/>
      <c r="I45" s="138">
        <v>8.99</v>
      </c>
      <c r="J45" s="139">
        <v>53</v>
      </c>
      <c r="K45" s="137">
        <v>120346.28</v>
      </c>
      <c r="L45" s="140">
        <f t="shared" si="1"/>
        <v>3.8821127681684102E-2</v>
      </c>
      <c r="M45" s="139">
        <v>44</v>
      </c>
      <c r="N45" s="136">
        <v>13462</v>
      </c>
      <c r="O45" s="137">
        <v>3100020.200000003</v>
      </c>
    </row>
    <row r="46" spans="1:15" x14ac:dyDescent="0.35">
      <c r="A46">
        <v>2021</v>
      </c>
      <c r="B46" t="s">
        <v>1</v>
      </c>
      <c r="C46" s="2" t="s">
        <v>27</v>
      </c>
      <c r="D46" s="136">
        <v>50</v>
      </c>
      <c r="E46" s="137">
        <v>72406.289999999994</v>
      </c>
      <c r="F46" s="138">
        <f t="shared" si="0"/>
        <v>4.4867193108399137</v>
      </c>
      <c r="G46" s="139">
        <v>54</v>
      </c>
      <c r="H46" s="139"/>
      <c r="I46" s="138">
        <v>4.91</v>
      </c>
      <c r="J46" s="139">
        <v>75</v>
      </c>
      <c r="K46" s="137">
        <v>66616.289999999994</v>
      </c>
      <c r="L46" s="140">
        <f t="shared" si="1"/>
        <v>3.7530677840607006E-2</v>
      </c>
      <c r="M46" s="139">
        <v>45</v>
      </c>
      <c r="N46" s="136">
        <v>11144</v>
      </c>
      <c r="O46" s="137">
        <v>1774982.33</v>
      </c>
    </row>
    <row r="47" spans="1:15" x14ac:dyDescent="0.35">
      <c r="A47">
        <v>2021</v>
      </c>
      <c r="B47" t="s">
        <v>1</v>
      </c>
      <c r="C47" s="2" t="s">
        <v>38</v>
      </c>
      <c r="D47" s="136">
        <v>152</v>
      </c>
      <c r="E47" s="137">
        <v>248780.53</v>
      </c>
      <c r="F47" s="138">
        <f t="shared" si="0"/>
        <v>4.709819353639265</v>
      </c>
      <c r="G47" s="139">
        <v>53</v>
      </c>
      <c r="H47" s="139"/>
      <c r="I47" s="138">
        <v>10.42</v>
      </c>
      <c r="J47" s="139">
        <v>40</v>
      </c>
      <c r="K47" s="137">
        <v>238884.25</v>
      </c>
      <c r="L47" s="140">
        <f t="shared" si="1"/>
        <v>3.5915513913144098E-2</v>
      </c>
      <c r="M47" s="139">
        <v>46</v>
      </c>
      <c r="N47" s="136">
        <v>32273</v>
      </c>
      <c r="O47" s="137">
        <v>6651283.0800000019</v>
      </c>
    </row>
    <row r="48" spans="1:15" x14ac:dyDescent="0.35">
      <c r="A48">
        <v>2021</v>
      </c>
      <c r="B48" t="s">
        <v>1</v>
      </c>
      <c r="C48" s="2" t="s">
        <v>26</v>
      </c>
      <c r="D48" s="136">
        <v>124</v>
      </c>
      <c r="E48" s="137">
        <v>86522.43</v>
      </c>
      <c r="F48" s="138">
        <f t="shared" si="0"/>
        <v>9.3726379440665148</v>
      </c>
      <c r="G48" s="139">
        <v>24</v>
      </c>
      <c r="H48" s="139"/>
      <c r="I48" s="138">
        <v>18.64</v>
      </c>
      <c r="J48" s="139">
        <v>11</v>
      </c>
      <c r="K48" s="137">
        <v>72111.55</v>
      </c>
      <c r="L48" s="140">
        <f t="shared" si="1"/>
        <v>3.5199286942500137E-2</v>
      </c>
      <c r="M48" s="139">
        <v>47</v>
      </c>
      <c r="N48" s="136">
        <v>13230</v>
      </c>
      <c r="O48" s="137">
        <v>2048665.08</v>
      </c>
    </row>
    <row r="49" spans="1:15" x14ac:dyDescent="0.35">
      <c r="A49">
        <v>2021</v>
      </c>
      <c r="B49" t="s">
        <v>1</v>
      </c>
      <c r="C49" s="2" t="s">
        <v>69</v>
      </c>
      <c r="D49" s="136">
        <v>86</v>
      </c>
      <c r="E49" s="137">
        <v>81334.13</v>
      </c>
      <c r="F49" s="138">
        <f t="shared" si="0"/>
        <v>16.415346440160334</v>
      </c>
      <c r="G49" s="139">
        <v>3</v>
      </c>
      <c r="H49" s="139"/>
      <c r="I49" s="138">
        <v>10.26</v>
      </c>
      <c r="J49" s="139">
        <v>44</v>
      </c>
      <c r="K49" s="137">
        <v>81334.13</v>
      </c>
      <c r="L49" s="140">
        <f t="shared" si="1"/>
        <v>3.4692439120132298E-2</v>
      </c>
      <c r="M49" s="139">
        <v>48</v>
      </c>
      <c r="N49" s="136">
        <v>5239</v>
      </c>
      <c r="O49" s="137">
        <v>2344433.890000002</v>
      </c>
    </row>
    <row r="50" spans="1:15" x14ac:dyDescent="0.35">
      <c r="A50">
        <v>2021</v>
      </c>
      <c r="B50" t="s">
        <v>1</v>
      </c>
      <c r="C50" s="2" t="s">
        <v>86</v>
      </c>
      <c r="D50" s="136">
        <v>138</v>
      </c>
      <c r="E50" s="137">
        <v>131124</v>
      </c>
      <c r="F50" s="138">
        <f t="shared" si="0"/>
        <v>8.2877905230917062</v>
      </c>
      <c r="G50" s="139">
        <v>31</v>
      </c>
      <c r="H50" s="139"/>
      <c r="I50" s="138">
        <v>10.38</v>
      </c>
      <c r="J50" s="139">
        <v>43</v>
      </c>
      <c r="K50" s="137">
        <v>95225</v>
      </c>
      <c r="L50" s="140">
        <f t="shared" si="1"/>
        <v>3.4282546019408333E-2</v>
      </c>
      <c r="M50" s="139">
        <v>49</v>
      </c>
      <c r="N50" s="136">
        <v>16651</v>
      </c>
      <c r="O50" s="137">
        <v>2777652.5099999979</v>
      </c>
    </row>
    <row r="51" spans="1:15" x14ac:dyDescent="0.35">
      <c r="A51">
        <v>2021</v>
      </c>
      <c r="B51" t="s">
        <v>1</v>
      </c>
      <c r="C51" s="2" t="s">
        <v>33</v>
      </c>
      <c r="D51" s="136">
        <v>41</v>
      </c>
      <c r="E51" s="137">
        <v>48487.89</v>
      </c>
      <c r="F51" s="138">
        <f t="shared" si="0"/>
        <v>7.5855689176688257</v>
      </c>
      <c r="G51" s="139">
        <v>32</v>
      </c>
      <c r="H51" s="139"/>
      <c r="I51" s="138">
        <v>6.71</v>
      </c>
      <c r="J51" s="139">
        <v>70</v>
      </c>
      <c r="K51" s="137">
        <v>43832.89</v>
      </c>
      <c r="L51" s="140">
        <f t="shared" si="1"/>
        <v>3.3883328707245919E-2</v>
      </c>
      <c r="M51" s="139">
        <v>50</v>
      </c>
      <c r="N51" s="136">
        <v>5405</v>
      </c>
      <c r="O51" s="137">
        <v>1293641.79</v>
      </c>
    </row>
    <row r="52" spans="1:15" x14ac:dyDescent="0.35">
      <c r="A52">
        <v>2021</v>
      </c>
      <c r="B52" t="s">
        <v>1</v>
      </c>
      <c r="C52" s="2" t="s">
        <v>63</v>
      </c>
      <c r="D52" s="136">
        <v>21</v>
      </c>
      <c r="E52" s="137">
        <v>38961.75</v>
      </c>
      <c r="F52" s="138">
        <f t="shared" si="0"/>
        <v>3.9946737683089215</v>
      </c>
      <c r="G52" s="139">
        <v>58</v>
      </c>
      <c r="H52" s="139"/>
      <c r="I52" s="138">
        <v>5.14</v>
      </c>
      <c r="J52" s="139">
        <v>74</v>
      </c>
      <c r="K52" s="137">
        <v>17318.45</v>
      </c>
      <c r="L52" s="140">
        <f t="shared" si="1"/>
        <v>3.2984046348637351E-2</v>
      </c>
      <c r="M52" s="139">
        <v>51</v>
      </c>
      <c r="N52" s="136">
        <v>5257</v>
      </c>
      <c r="O52" s="137">
        <v>525055.34999999986</v>
      </c>
    </row>
    <row r="53" spans="1:15" x14ac:dyDescent="0.35">
      <c r="A53">
        <v>2021</v>
      </c>
      <c r="B53" t="s">
        <v>1</v>
      </c>
      <c r="C53" s="2" t="s">
        <v>75</v>
      </c>
      <c r="D53" s="136">
        <v>76</v>
      </c>
      <c r="E53" s="137">
        <v>80638.37</v>
      </c>
      <c r="F53" s="138">
        <f t="shared" si="0"/>
        <v>6.2458908612754769</v>
      </c>
      <c r="G53" s="139">
        <v>42</v>
      </c>
      <c r="H53" s="139"/>
      <c r="I53" s="138">
        <v>8.86</v>
      </c>
      <c r="J53" s="139">
        <v>54</v>
      </c>
      <c r="K53" s="137">
        <v>68020.7</v>
      </c>
      <c r="L53" s="140">
        <f t="shared" si="1"/>
        <v>3.2731911422469222E-2</v>
      </c>
      <c r="M53" s="139">
        <v>52</v>
      </c>
      <c r="N53" s="136">
        <v>12168</v>
      </c>
      <c r="O53" s="137">
        <v>2078115.7300000009</v>
      </c>
    </row>
    <row r="54" spans="1:15" x14ac:dyDescent="0.35">
      <c r="A54">
        <v>2021</v>
      </c>
      <c r="B54" t="s">
        <v>1</v>
      </c>
      <c r="C54" s="2" t="s">
        <v>30</v>
      </c>
      <c r="D54" s="136">
        <v>74</v>
      </c>
      <c r="E54" s="137">
        <v>30831.77</v>
      </c>
      <c r="F54" s="138">
        <f t="shared" si="0"/>
        <v>5.7713305256590237</v>
      </c>
      <c r="G54" s="139">
        <v>46</v>
      </c>
      <c r="H54" s="139"/>
      <c r="I54" s="138">
        <v>11.42</v>
      </c>
      <c r="J54" s="139">
        <v>30</v>
      </c>
      <c r="K54" s="137">
        <v>30831.77</v>
      </c>
      <c r="L54" s="140">
        <f t="shared" si="1"/>
        <v>3.2298708207551416E-2</v>
      </c>
      <c r="M54" s="139">
        <v>53</v>
      </c>
      <c r="N54" s="136">
        <v>12822</v>
      </c>
      <c r="O54" s="137">
        <v>954582.14000000025</v>
      </c>
    </row>
    <row r="55" spans="1:15" x14ac:dyDescent="0.35">
      <c r="A55">
        <v>2021</v>
      </c>
      <c r="B55" t="s">
        <v>1</v>
      </c>
      <c r="C55" s="2" t="s">
        <v>72</v>
      </c>
      <c r="D55" s="136">
        <v>44</v>
      </c>
      <c r="E55" s="137">
        <v>37014.19</v>
      </c>
      <c r="F55" s="138">
        <f t="shared" si="0"/>
        <v>3.9341917024320456</v>
      </c>
      <c r="G55" s="139">
        <v>59</v>
      </c>
      <c r="H55" s="139"/>
      <c r="I55" s="138">
        <v>43.14</v>
      </c>
      <c r="J55" s="139">
        <v>5</v>
      </c>
      <c r="K55" s="137">
        <v>33582.19</v>
      </c>
      <c r="L55" s="140">
        <f t="shared" si="1"/>
        <v>3.2241099231122977E-2</v>
      </c>
      <c r="M55" s="139">
        <v>54</v>
      </c>
      <c r="N55" s="136">
        <v>11184</v>
      </c>
      <c r="O55" s="137">
        <v>1041595.69</v>
      </c>
    </row>
    <row r="56" spans="1:15" x14ac:dyDescent="0.35">
      <c r="A56">
        <v>2021</v>
      </c>
      <c r="B56" t="s">
        <v>1</v>
      </c>
      <c r="C56" s="2" t="s">
        <v>83</v>
      </c>
      <c r="D56" s="136">
        <v>65</v>
      </c>
      <c r="E56" s="137">
        <v>72565.259999999995</v>
      </c>
      <c r="F56" s="138">
        <f t="shared" si="0"/>
        <v>6.0878523929942867</v>
      </c>
      <c r="G56" s="139">
        <v>43</v>
      </c>
      <c r="H56" s="139"/>
      <c r="I56" s="138">
        <v>6.9</v>
      </c>
      <c r="J56" s="139">
        <v>66</v>
      </c>
      <c r="K56" s="137">
        <v>68831.5</v>
      </c>
      <c r="L56" s="140">
        <f t="shared" si="1"/>
        <v>3.1164297502724262E-2</v>
      </c>
      <c r="M56" s="139">
        <v>55</v>
      </c>
      <c r="N56" s="136">
        <v>10677</v>
      </c>
      <c r="O56" s="137">
        <v>2208665.2200000021</v>
      </c>
    </row>
    <row r="57" spans="1:15" x14ac:dyDescent="0.35">
      <c r="A57">
        <v>2021</v>
      </c>
      <c r="B57" t="s">
        <v>1</v>
      </c>
      <c r="C57" s="2" t="s">
        <v>22</v>
      </c>
      <c r="D57" s="136">
        <v>41</v>
      </c>
      <c r="E57" s="137">
        <v>85302</v>
      </c>
      <c r="F57" s="138">
        <f t="shared" si="0"/>
        <v>2.4603936629860779</v>
      </c>
      <c r="G57" s="139">
        <v>69</v>
      </c>
      <c r="H57" s="139"/>
      <c r="I57" s="138">
        <v>12.91</v>
      </c>
      <c r="J57" s="139">
        <v>25</v>
      </c>
      <c r="K57" s="137">
        <v>85302</v>
      </c>
      <c r="L57" s="140">
        <f t="shared" si="1"/>
        <v>2.9140485525062831E-2</v>
      </c>
      <c r="M57" s="139">
        <v>56</v>
      </c>
      <c r="N57" s="136">
        <v>16664</v>
      </c>
      <c r="O57" s="137">
        <v>2927267.6300000008</v>
      </c>
    </row>
    <row r="58" spans="1:15" x14ac:dyDescent="0.35">
      <c r="A58">
        <v>2021</v>
      </c>
      <c r="B58" t="s">
        <v>1</v>
      </c>
      <c r="C58" s="2" t="s">
        <v>79</v>
      </c>
      <c r="D58" s="136">
        <v>16</v>
      </c>
      <c r="E58" s="137">
        <v>31173</v>
      </c>
      <c r="F58" s="138">
        <f t="shared" si="0"/>
        <v>1.3250517598343685</v>
      </c>
      <c r="G58" s="139">
        <v>72</v>
      </c>
      <c r="H58" s="139"/>
      <c r="I58" s="138">
        <v>47.23</v>
      </c>
      <c r="J58" s="139">
        <v>3</v>
      </c>
      <c r="K58" s="137">
        <v>31173</v>
      </c>
      <c r="L58" s="140">
        <f t="shared" si="1"/>
        <v>2.8329271468522255E-2</v>
      </c>
      <c r="M58" s="139">
        <v>57</v>
      </c>
      <c r="N58" s="136">
        <v>12075</v>
      </c>
      <c r="O58" s="137">
        <v>1100381.28</v>
      </c>
    </row>
    <row r="59" spans="1:15" x14ac:dyDescent="0.35">
      <c r="A59">
        <v>2021</v>
      </c>
      <c r="B59" t="s">
        <v>1</v>
      </c>
      <c r="C59" s="2" t="s">
        <v>25</v>
      </c>
      <c r="D59" s="136">
        <v>11</v>
      </c>
      <c r="E59" s="137">
        <v>21626.2</v>
      </c>
      <c r="F59" s="138">
        <f t="shared" si="0"/>
        <v>1.5937409446537234</v>
      </c>
      <c r="G59" s="139">
        <v>71</v>
      </c>
      <c r="H59" s="139"/>
      <c r="I59" s="138">
        <v>10.4</v>
      </c>
      <c r="J59" s="139">
        <v>41</v>
      </c>
      <c r="K59" s="137">
        <v>20461.599999999999</v>
      </c>
      <c r="L59" s="140">
        <f t="shared" si="1"/>
        <v>2.2826503103352873E-2</v>
      </c>
      <c r="M59" s="139">
        <v>58</v>
      </c>
      <c r="N59" s="136">
        <v>6902</v>
      </c>
      <c r="O59" s="137">
        <v>896396.6100000001</v>
      </c>
    </row>
    <row r="60" spans="1:15" x14ac:dyDescent="0.35">
      <c r="A60">
        <v>2021</v>
      </c>
      <c r="B60" t="s">
        <v>1</v>
      </c>
      <c r="C60" s="2" t="s">
        <v>87</v>
      </c>
      <c r="D60" s="136">
        <v>101</v>
      </c>
      <c r="E60" s="137">
        <v>77299.58</v>
      </c>
      <c r="F60" s="138">
        <f t="shared" si="0"/>
        <v>7.4253786207910597</v>
      </c>
      <c r="G60" s="139">
        <v>35</v>
      </c>
      <c r="H60" s="139"/>
      <c r="I60" s="138">
        <v>16.64</v>
      </c>
      <c r="J60" s="139">
        <v>16</v>
      </c>
      <c r="K60" s="137">
        <v>66760.679999999993</v>
      </c>
      <c r="L60" s="140">
        <f t="shared" si="1"/>
        <v>2.2285697759024323E-2</v>
      </c>
      <c r="M60" s="139">
        <v>59</v>
      </c>
      <c r="N60" s="136">
        <v>13602</v>
      </c>
      <c r="O60" s="137">
        <v>2995673.7600000012</v>
      </c>
    </row>
    <row r="61" spans="1:15" x14ac:dyDescent="0.35">
      <c r="A61">
        <v>2021</v>
      </c>
      <c r="B61" t="s">
        <v>1</v>
      </c>
      <c r="C61" s="2" t="s">
        <v>17</v>
      </c>
      <c r="D61" s="136">
        <v>16</v>
      </c>
      <c r="E61" s="137">
        <v>24794.83</v>
      </c>
      <c r="F61" s="138">
        <f t="shared" si="0"/>
        <v>2.550613741431532</v>
      </c>
      <c r="G61" s="139">
        <v>68</v>
      </c>
      <c r="H61" s="139"/>
      <c r="I61" s="138">
        <v>15.73</v>
      </c>
      <c r="J61" s="139">
        <v>19</v>
      </c>
      <c r="K61" s="137">
        <v>22273.23</v>
      </c>
      <c r="L61" s="140">
        <f t="shared" si="1"/>
        <v>2.1666782604919603E-2</v>
      </c>
      <c r="M61" s="139">
        <v>60</v>
      </c>
      <c r="N61" s="136">
        <v>6273</v>
      </c>
      <c r="O61" s="137">
        <v>1027989.73</v>
      </c>
    </row>
    <row r="62" spans="1:15" x14ac:dyDescent="0.35">
      <c r="A62">
        <v>2021</v>
      </c>
      <c r="B62" t="s">
        <v>1</v>
      </c>
      <c r="C62" s="2" t="s">
        <v>66</v>
      </c>
      <c r="D62" s="136">
        <v>15</v>
      </c>
      <c r="E62" s="137">
        <v>18584.2</v>
      </c>
      <c r="F62" s="138">
        <f t="shared" si="0"/>
        <v>2.6790498303268437</v>
      </c>
      <c r="G62" s="139">
        <v>66</v>
      </c>
      <c r="H62" s="139"/>
      <c r="I62" s="138">
        <v>9.15</v>
      </c>
      <c r="J62" s="139">
        <v>52</v>
      </c>
      <c r="K62" s="137">
        <v>17334.95</v>
      </c>
      <c r="L62" s="140">
        <f t="shared" si="1"/>
        <v>2.018660606032659E-2</v>
      </c>
      <c r="M62" s="139">
        <v>61</v>
      </c>
      <c r="N62" s="136">
        <v>5599</v>
      </c>
      <c r="O62" s="137">
        <v>858735.23999999953</v>
      </c>
    </row>
    <row r="63" spans="1:15" x14ac:dyDescent="0.35">
      <c r="A63">
        <v>2021</v>
      </c>
      <c r="B63" t="s">
        <v>1</v>
      </c>
      <c r="C63" s="2" t="s">
        <v>81</v>
      </c>
      <c r="D63" s="136">
        <v>43</v>
      </c>
      <c r="E63" s="137">
        <v>59201.74</v>
      </c>
      <c r="F63" s="138">
        <f t="shared" si="0"/>
        <v>3.5240124569742663</v>
      </c>
      <c r="G63" s="139">
        <v>61</v>
      </c>
      <c r="H63" s="139"/>
      <c r="I63" s="138">
        <v>17.649999999999999</v>
      </c>
      <c r="J63" s="139">
        <v>13</v>
      </c>
      <c r="K63" s="137">
        <v>55167.22</v>
      </c>
      <c r="L63" s="140">
        <f t="shared" si="1"/>
        <v>1.8125651726323695E-2</v>
      </c>
      <c r="M63" s="139">
        <v>62</v>
      </c>
      <c r="N63" s="136">
        <v>12202</v>
      </c>
      <c r="O63" s="137">
        <v>3043599.25</v>
      </c>
    </row>
    <row r="64" spans="1:15" x14ac:dyDescent="0.35">
      <c r="A64">
        <v>2021</v>
      </c>
      <c r="B64" t="s">
        <v>1</v>
      </c>
      <c r="C64" s="2" t="s">
        <v>64</v>
      </c>
      <c r="D64" s="136">
        <v>23</v>
      </c>
      <c r="E64" s="137">
        <v>35243.5</v>
      </c>
      <c r="F64" s="138">
        <f t="shared" si="0"/>
        <v>1.0360827064282176</v>
      </c>
      <c r="G64" s="139">
        <v>74</v>
      </c>
      <c r="H64" s="139"/>
      <c r="I64" s="138">
        <v>48.41</v>
      </c>
      <c r="J64" s="139">
        <v>2</v>
      </c>
      <c r="K64" s="137">
        <v>33424.14</v>
      </c>
      <c r="L64" s="140">
        <f t="shared" si="1"/>
        <v>1.7785474615193839E-2</v>
      </c>
      <c r="M64" s="139">
        <v>63</v>
      </c>
      <c r="N64" s="136">
        <v>22199</v>
      </c>
      <c r="O64" s="137">
        <v>1879294.24</v>
      </c>
    </row>
    <row r="65" spans="1:15" x14ac:dyDescent="0.35">
      <c r="A65">
        <v>2021</v>
      </c>
      <c r="B65" t="s">
        <v>1</v>
      </c>
      <c r="C65" s="2" t="s">
        <v>37</v>
      </c>
      <c r="D65" s="136">
        <v>9</v>
      </c>
      <c r="E65" s="137">
        <v>23800</v>
      </c>
      <c r="F65" s="138">
        <f t="shared" si="0"/>
        <v>1.1838989739542227</v>
      </c>
      <c r="G65" s="139">
        <v>73</v>
      </c>
      <c r="H65" s="139"/>
      <c r="I65" s="138">
        <v>20.170000000000002</v>
      </c>
      <c r="J65" s="139">
        <v>10</v>
      </c>
      <c r="K65" s="137">
        <v>23800</v>
      </c>
      <c r="L65" s="140">
        <f t="shared" si="1"/>
        <v>1.7723900562245317E-2</v>
      </c>
      <c r="M65" s="139">
        <v>64</v>
      </c>
      <c r="N65" s="136">
        <v>7602</v>
      </c>
      <c r="O65" s="137">
        <v>1342819.54</v>
      </c>
    </row>
    <row r="66" spans="1:15" x14ac:dyDescent="0.35">
      <c r="A66">
        <v>2021</v>
      </c>
      <c r="B66" t="s">
        <v>1</v>
      </c>
      <c r="C66" s="2" t="s">
        <v>24</v>
      </c>
      <c r="D66" s="136">
        <v>13</v>
      </c>
      <c r="E66" s="137">
        <v>20253.62</v>
      </c>
      <c r="F66" s="138">
        <f t="shared" ref="F66:F129" si="2">(D66/N66)*1000</f>
        <v>2.6073004412354592</v>
      </c>
      <c r="G66" s="139">
        <v>67</v>
      </c>
      <c r="H66" s="139"/>
      <c r="I66" s="138">
        <v>16.23</v>
      </c>
      <c r="J66" s="139">
        <v>17</v>
      </c>
      <c r="K66" s="137">
        <v>18424.62</v>
      </c>
      <c r="L66" s="140">
        <f t="shared" ref="L66:L129" si="3">K66/O66</f>
        <v>1.650379806580634E-2</v>
      </c>
      <c r="M66" s="139">
        <v>65</v>
      </c>
      <c r="N66" s="136">
        <v>4986</v>
      </c>
      <c r="O66" s="137">
        <v>1116386.6599999999</v>
      </c>
    </row>
    <row r="67" spans="1:15" x14ac:dyDescent="0.35">
      <c r="A67">
        <v>2021</v>
      </c>
      <c r="B67" t="s">
        <v>1</v>
      </c>
      <c r="C67" s="2" t="s">
        <v>31</v>
      </c>
      <c r="D67" s="136">
        <v>14</v>
      </c>
      <c r="E67" s="137">
        <v>20736</v>
      </c>
      <c r="F67" s="138">
        <f t="shared" si="2"/>
        <v>2.9136316337148802</v>
      </c>
      <c r="G67" s="139">
        <v>64</v>
      </c>
      <c r="H67" s="139"/>
      <c r="I67" s="138">
        <v>8.68</v>
      </c>
      <c r="J67" s="139">
        <v>55</v>
      </c>
      <c r="K67" s="137">
        <v>20736</v>
      </c>
      <c r="L67" s="140">
        <f t="shared" si="3"/>
        <v>1.6399528320587924E-2</v>
      </c>
      <c r="M67" s="139">
        <v>66</v>
      </c>
      <c r="N67" s="136">
        <v>4805</v>
      </c>
      <c r="O67" s="137">
        <v>1264426.610000001</v>
      </c>
    </row>
    <row r="68" spans="1:15" x14ac:dyDescent="0.35">
      <c r="A68">
        <v>2021</v>
      </c>
      <c r="B68" t="s">
        <v>1</v>
      </c>
      <c r="C68" s="2" t="s">
        <v>67</v>
      </c>
      <c r="D68" s="136">
        <v>55</v>
      </c>
      <c r="E68" s="137">
        <v>64718.26</v>
      </c>
      <c r="F68" s="138">
        <f t="shared" si="2"/>
        <v>4.2023227383863082</v>
      </c>
      <c r="G68" s="139">
        <v>56</v>
      </c>
      <c r="H68" s="139"/>
      <c r="I68" s="138">
        <v>13.44</v>
      </c>
      <c r="J68" s="139">
        <v>24</v>
      </c>
      <c r="K68" s="137">
        <v>59492.26</v>
      </c>
      <c r="L68" s="140">
        <f t="shared" si="3"/>
        <v>1.422696781466546E-2</v>
      </c>
      <c r="M68" s="139">
        <v>67</v>
      </c>
      <c r="N68" s="136">
        <v>13088</v>
      </c>
      <c r="O68" s="137">
        <v>4181654.22</v>
      </c>
    </row>
    <row r="69" spans="1:15" x14ac:dyDescent="0.35">
      <c r="A69">
        <v>2021</v>
      </c>
      <c r="B69" t="s">
        <v>1</v>
      </c>
      <c r="C69" s="2" t="s">
        <v>16</v>
      </c>
      <c r="D69" s="136">
        <v>19</v>
      </c>
      <c r="E69" s="137">
        <v>18802.8</v>
      </c>
      <c r="F69" s="138">
        <f t="shared" si="2"/>
        <v>4.078128353723975</v>
      </c>
      <c r="G69" s="139">
        <v>57</v>
      </c>
      <c r="H69" s="139"/>
      <c r="I69" s="138">
        <v>20.89</v>
      </c>
      <c r="J69" s="139">
        <v>9</v>
      </c>
      <c r="K69" s="137">
        <v>10747.16</v>
      </c>
      <c r="L69" s="140">
        <f t="shared" si="3"/>
        <v>1.3845625799441897E-2</v>
      </c>
      <c r="M69" s="139">
        <v>68</v>
      </c>
      <c r="N69" s="136">
        <v>4659</v>
      </c>
      <c r="O69" s="137">
        <v>776213.38000000024</v>
      </c>
    </row>
    <row r="70" spans="1:15" x14ac:dyDescent="0.35">
      <c r="A70">
        <v>2021</v>
      </c>
      <c r="B70" t="s">
        <v>1</v>
      </c>
      <c r="C70" s="2" t="s">
        <v>59</v>
      </c>
      <c r="D70" s="136">
        <v>66</v>
      </c>
      <c r="E70" s="137">
        <v>46917.8</v>
      </c>
      <c r="F70" s="138">
        <f t="shared" si="2"/>
        <v>8.3364910951117839</v>
      </c>
      <c r="G70" s="139">
        <v>30</v>
      </c>
      <c r="H70" s="139"/>
      <c r="I70" s="138">
        <v>16.760000000000002</v>
      </c>
      <c r="J70" s="139">
        <v>15</v>
      </c>
      <c r="K70" s="137">
        <v>41235.800000000003</v>
      </c>
      <c r="L70" s="140">
        <f t="shared" si="3"/>
        <v>1.3062127789440728E-2</v>
      </c>
      <c r="M70" s="139">
        <v>69</v>
      </c>
      <c r="N70" s="136">
        <v>7917</v>
      </c>
      <c r="O70" s="137">
        <v>3156897.6099999989</v>
      </c>
    </row>
    <row r="71" spans="1:15" x14ac:dyDescent="0.35">
      <c r="A71">
        <v>2021</v>
      </c>
      <c r="B71" t="s">
        <v>1</v>
      </c>
      <c r="C71" s="2" t="s">
        <v>88</v>
      </c>
      <c r="D71" s="136">
        <v>44</v>
      </c>
      <c r="E71" s="137">
        <v>41389.800000000003</v>
      </c>
      <c r="F71" s="138">
        <f t="shared" si="2"/>
        <v>6.4734441665440636</v>
      </c>
      <c r="G71" s="139">
        <v>40</v>
      </c>
      <c r="H71" s="139"/>
      <c r="I71" s="138">
        <v>6.82</v>
      </c>
      <c r="J71" s="139">
        <v>67</v>
      </c>
      <c r="K71" s="137">
        <v>34436.35</v>
      </c>
      <c r="L71" s="140">
        <f t="shared" si="3"/>
        <v>1.1077665603667432E-2</v>
      </c>
      <c r="M71" s="139">
        <v>70</v>
      </c>
      <c r="N71" s="136">
        <v>6797</v>
      </c>
      <c r="O71" s="137">
        <v>3108628.77</v>
      </c>
    </row>
    <row r="72" spans="1:15" x14ac:dyDescent="0.35">
      <c r="A72">
        <v>2021</v>
      </c>
      <c r="B72" t="s">
        <v>1</v>
      </c>
      <c r="C72" s="2" t="s">
        <v>85</v>
      </c>
      <c r="D72" s="136">
        <v>9</v>
      </c>
      <c r="E72" s="137">
        <v>19619</v>
      </c>
      <c r="F72" s="138">
        <f t="shared" si="2"/>
        <v>0.4095004095004095</v>
      </c>
      <c r="G72" s="139">
        <v>77</v>
      </c>
      <c r="H72" s="139"/>
      <c r="I72" s="138">
        <v>30.65</v>
      </c>
      <c r="J72" s="139">
        <v>6</v>
      </c>
      <c r="K72" s="137">
        <v>19619</v>
      </c>
      <c r="L72" s="140">
        <f t="shared" si="3"/>
        <v>1.0905031698018439E-2</v>
      </c>
      <c r="M72" s="139">
        <v>71</v>
      </c>
      <c r="N72" s="136">
        <v>21978</v>
      </c>
      <c r="O72" s="137">
        <v>1799077.7599999991</v>
      </c>
    </row>
    <row r="73" spans="1:15" x14ac:dyDescent="0.35">
      <c r="A73">
        <v>2021</v>
      </c>
      <c r="B73" t="s">
        <v>1</v>
      </c>
      <c r="C73" s="2" t="s">
        <v>73</v>
      </c>
      <c r="D73" s="136">
        <v>78</v>
      </c>
      <c r="E73" s="137">
        <v>51526</v>
      </c>
      <c r="F73" s="138">
        <f t="shared" si="2"/>
        <v>3.1648137628824151</v>
      </c>
      <c r="G73" s="139">
        <v>62</v>
      </c>
      <c r="H73" s="139"/>
      <c r="I73" s="138">
        <v>6.75</v>
      </c>
      <c r="J73" s="139">
        <v>69</v>
      </c>
      <c r="K73" s="137">
        <v>46213</v>
      </c>
      <c r="L73" s="140">
        <f t="shared" si="3"/>
        <v>9.5340891198655575E-3</v>
      </c>
      <c r="M73" s="139">
        <v>72</v>
      </c>
      <c r="N73" s="136">
        <v>24646</v>
      </c>
      <c r="O73" s="137">
        <v>4847133.2099999981</v>
      </c>
    </row>
    <row r="74" spans="1:15" x14ac:dyDescent="0.35">
      <c r="A74">
        <v>2021</v>
      </c>
      <c r="B74" t="s">
        <v>1</v>
      </c>
      <c r="C74" s="2" t="s">
        <v>41</v>
      </c>
      <c r="D74" s="136">
        <v>12</v>
      </c>
      <c r="E74" s="137">
        <v>17070.8</v>
      </c>
      <c r="F74" s="138">
        <f t="shared" si="2"/>
        <v>4.8309178743961354</v>
      </c>
      <c r="G74" s="139">
        <v>52</v>
      </c>
      <c r="H74" s="139"/>
      <c r="I74" s="138">
        <v>18.2</v>
      </c>
      <c r="J74" s="139">
        <v>12</v>
      </c>
      <c r="K74" s="137">
        <v>17070.8</v>
      </c>
      <c r="L74" s="140">
        <f t="shared" si="3"/>
        <v>7.1047172891410652E-3</v>
      </c>
      <c r="M74" s="139">
        <v>73</v>
      </c>
      <c r="N74" s="136">
        <v>2484</v>
      </c>
      <c r="O74" s="137">
        <v>2402741.6300000022</v>
      </c>
    </row>
    <row r="75" spans="1:15" x14ac:dyDescent="0.35">
      <c r="A75">
        <v>2021</v>
      </c>
      <c r="B75" t="s">
        <v>1</v>
      </c>
      <c r="C75" s="2" t="s">
        <v>49</v>
      </c>
      <c r="D75" s="136">
        <v>21</v>
      </c>
      <c r="E75" s="137">
        <v>15726</v>
      </c>
      <c r="F75" s="138">
        <f t="shared" si="2"/>
        <v>2.8625954198473282</v>
      </c>
      <c r="G75" s="139">
        <v>65</v>
      </c>
      <c r="H75" s="139"/>
      <c r="I75" s="138">
        <v>7.62</v>
      </c>
      <c r="J75" s="139">
        <v>62</v>
      </c>
      <c r="K75" s="137">
        <v>15726</v>
      </c>
      <c r="L75" s="140">
        <f t="shared" si="3"/>
        <v>6.2534389739034761E-3</v>
      </c>
      <c r="M75" s="139">
        <v>74</v>
      </c>
      <c r="N75" s="136">
        <v>7336</v>
      </c>
      <c r="O75" s="137">
        <v>2514776.2799999998</v>
      </c>
    </row>
    <row r="76" spans="1:15" x14ac:dyDescent="0.35">
      <c r="A76">
        <v>2021</v>
      </c>
      <c r="B76" t="s">
        <v>1</v>
      </c>
      <c r="C76" s="2" t="s">
        <v>36</v>
      </c>
      <c r="D76" s="136">
        <v>5</v>
      </c>
      <c r="E76" s="137">
        <v>1763</v>
      </c>
      <c r="F76" s="138">
        <f t="shared" si="2"/>
        <v>0.8120838070488875</v>
      </c>
      <c r="G76" s="139">
        <v>75</v>
      </c>
      <c r="H76" s="139"/>
      <c r="I76" s="138">
        <v>11.52</v>
      </c>
      <c r="J76" s="139">
        <v>29</v>
      </c>
      <c r="K76" s="137">
        <v>1763</v>
      </c>
      <c r="L76" s="140">
        <f t="shared" si="3"/>
        <v>4.5683256192633566E-3</v>
      </c>
      <c r="M76" s="139">
        <v>75</v>
      </c>
      <c r="N76" s="136">
        <v>6157</v>
      </c>
      <c r="O76" s="137">
        <v>385918.2</v>
      </c>
    </row>
    <row r="77" spans="1:15" x14ac:dyDescent="0.35">
      <c r="A77">
        <v>2021</v>
      </c>
      <c r="B77" t="s">
        <v>1</v>
      </c>
      <c r="C77" s="2" t="s">
        <v>32</v>
      </c>
      <c r="D77" s="136">
        <v>34</v>
      </c>
      <c r="E77" s="137">
        <v>42426.720000000001</v>
      </c>
      <c r="F77" s="138">
        <f t="shared" si="2"/>
        <v>5.8864265927977844</v>
      </c>
      <c r="G77" s="139">
        <v>45</v>
      </c>
      <c r="H77" s="139"/>
      <c r="I77" s="138">
        <v>10.97</v>
      </c>
      <c r="J77" s="139">
        <v>34</v>
      </c>
      <c r="K77" s="137">
        <v>3131.02</v>
      </c>
      <c r="L77" s="140">
        <f t="shared" si="3"/>
        <v>3.7312026375799505E-3</v>
      </c>
      <c r="M77" s="139">
        <v>76</v>
      </c>
      <c r="N77" s="136">
        <v>5776</v>
      </c>
      <c r="O77" s="137">
        <v>839144.98999999964</v>
      </c>
    </row>
    <row r="78" spans="1:15" x14ac:dyDescent="0.35">
      <c r="A78">
        <v>2021</v>
      </c>
      <c r="B78" t="s">
        <v>1</v>
      </c>
      <c r="C78" s="2" t="s">
        <v>42</v>
      </c>
      <c r="D78" s="136">
        <v>3</v>
      </c>
      <c r="E78" s="137">
        <v>5000</v>
      </c>
      <c r="F78" s="138">
        <f t="shared" si="2"/>
        <v>0.55442616891517271</v>
      </c>
      <c r="G78" s="139">
        <v>76</v>
      </c>
      <c r="H78" s="139"/>
      <c r="I78" s="138">
        <v>12.82</v>
      </c>
      <c r="J78" s="139">
        <v>27</v>
      </c>
      <c r="K78" s="137">
        <v>0</v>
      </c>
      <c r="L78" s="140">
        <f t="shared" si="3"/>
        <v>0</v>
      </c>
      <c r="M78" s="139">
        <v>77</v>
      </c>
      <c r="N78" s="136">
        <v>5411</v>
      </c>
      <c r="O78" s="137">
        <v>407579.18000000011</v>
      </c>
    </row>
    <row r="79" spans="1:15" x14ac:dyDescent="0.35">
      <c r="A79">
        <v>2021</v>
      </c>
      <c r="B79" t="s">
        <v>1</v>
      </c>
      <c r="C79" s="2" t="s">
        <v>68</v>
      </c>
      <c r="D79" s="136">
        <v>0</v>
      </c>
      <c r="E79" s="137">
        <v>0</v>
      </c>
      <c r="F79" s="138">
        <f t="shared" si="2"/>
        <v>0</v>
      </c>
      <c r="G79" s="139" t="e">
        <f>D79/E79</f>
        <v>#DIV/0!</v>
      </c>
      <c r="H79" s="139"/>
      <c r="I79" s="138">
        <v>0</v>
      </c>
      <c r="J79" s="139" t="e">
        <f>D79/E79</f>
        <v>#DIV/0!</v>
      </c>
      <c r="K79" s="137">
        <v>0</v>
      </c>
      <c r="L79" s="140">
        <f t="shared" si="3"/>
        <v>0</v>
      </c>
      <c r="M79" s="139" t="e">
        <f>D79/E79</f>
        <v>#DIV/0!</v>
      </c>
      <c r="N79" s="136">
        <v>179</v>
      </c>
      <c r="O79" s="137">
        <v>188123.54</v>
      </c>
    </row>
    <row r="80" spans="1:15" x14ac:dyDescent="0.35">
      <c r="A80">
        <v>2021</v>
      </c>
      <c r="B80" t="s">
        <v>1</v>
      </c>
      <c r="C80" s="2" t="s">
        <v>90</v>
      </c>
      <c r="D80" s="136">
        <v>0</v>
      </c>
      <c r="E80" s="137">
        <v>0</v>
      </c>
      <c r="F80" s="138">
        <f t="shared" si="2"/>
        <v>0</v>
      </c>
      <c r="G80" s="139" t="e">
        <f>D80/E80</f>
        <v>#DIV/0!</v>
      </c>
      <c r="H80" s="139"/>
      <c r="I80" s="138">
        <v>0</v>
      </c>
      <c r="J80" s="139" t="e">
        <f>D80/E80</f>
        <v>#DIV/0!</v>
      </c>
      <c r="K80" s="137">
        <v>0</v>
      </c>
      <c r="L80" s="140">
        <f t="shared" si="3"/>
        <v>0</v>
      </c>
      <c r="M80" s="139" t="e">
        <f>D80/E80</f>
        <v>#DIV/0!</v>
      </c>
      <c r="N80" s="136">
        <v>444</v>
      </c>
      <c r="O80" s="137">
        <v>21736.85</v>
      </c>
    </row>
    <row r="81" spans="1:15" x14ac:dyDescent="0.35">
      <c r="A81">
        <v>2021</v>
      </c>
      <c r="B81" t="s">
        <v>6</v>
      </c>
      <c r="C81" s="2" t="s">
        <v>35</v>
      </c>
      <c r="D81" s="136">
        <v>3</v>
      </c>
      <c r="E81" s="137">
        <v>970</v>
      </c>
      <c r="F81" s="141">
        <f t="shared" si="2"/>
        <v>4.2674253200568995</v>
      </c>
      <c r="G81" s="139">
        <v>5</v>
      </c>
      <c r="H81" s="139"/>
      <c r="I81" s="138">
        <v>20</v>
      </c>
      <c r="J81" s="139">
        <v>33</v>
      </c>
      <c r="K81" s="137">
        <v>970</v>
      </c>
      <c r="L81" s="142">
        <f t="shared" si="3"/>
        <v>7.5224197189143185E-3</v>
      </c>
      <c r="M81" s="139">
        <v>1</v>
      </c>
      <c r="N81" s="136">
        <v>703</v>
      </c>
      <c r="O81" s="137">
        <v>128947.87</v>
      </c>
    </row>
    <row r="82" spans="1:15" x14ac:dyDescent="0.35">
      <c r="A82">
        <v>2021</v>
      </c>
      <c r="B82" t="s">
        <v>6</v>
      </c>
      <c r="C82" s="2" t="s">
        <v>0</v>
      </c>
      <c r="D82" s="136">
        <v>84</v>
      </c>
      <c r="E82" s="137">
        <v>20160</v>
      </c>
      <c r="F82" s="141">
        <f t="shared" si="2"/>
        <v>2.6720956864741061</v>
      </c>
      <c r="G82" s="139">
        <v>10</v>
      </c>
      <c r="H82" s="139"/>
      <c r="I82" s="138">
        <v>35</v>
      </c>
      <c r="J82" s="139">
        <v>5</v>
      </c>
      <c r="K82" s="137">
        <v>20160</v>
      </c>
      <c r="L82" s="142">
        <f t="shared" si="3"/>
        <v>4.2499523640631975E-3</v>
      </c>
      <c r="M82" s="139">
        <v>2</v>
      </c>
      <c r="N82" s="136">
        <v>31436</v>
      </c>
      <c r="O82" s="137">
        <v>4743582.5799999991</v>
      </c>
    </row>
    <row r="83" spans="1:15" x14ac:dyDescent="0.35">
      <c r="A83">
        <v>2021</v>
      </c>
      <c r="B83" t="s">
        <v>6</v>
      </c>
      <c r="C83" s="2" t="s">
        <v>46</v>
      </c>
      <c r="D83" s="136">
        <v>37</v>
      </c>
      <c r="E83" s="137">
        <v>5356</v>
      </c>
      <c r="F83" s="141">
        <f t="shared" si="2"/>
        <v>4.5105449225892968</v>
      </c>
      <c r="G83" s="139">
        <v>3</v>
      </c>
      <c r="H83" s="139"/>
      <c r="I83" s="138">
        <v>26</v>
      </c>
      <c r="J83" s="139">
        <v>20</v>
      </c>
      <c r="K83" s="137">
        <v>5356</v>
      </c>
      <c r="L83" s="142">
        <f t="shared" si="3"/>
        <v>3.3947133981205957E-3</v>
      </c>
      <c r="M83" s="139">
        <v>3</v>
      </c>
      <c r="N83" s="136">
        <v>8203</v>
      </c>
      <c r="O83" s="137">
        <v>1577747.330000001</v>
      </c>
    </row>
    <row r="84" spans="1:15" x14ac:dyDescent="0.35">
      <c r="A84">
        <v>2021</v>
      </c>
      <c r="B84" t="s">
        <v>6</v>
      </c>
      <c r="C84" s="2" t="s">
        <v>58</v>
      </c>
      <c r="D84" s="136">
        <v>34</v>
      </c>
      <c r="E84" s="137">
        <v>6220</v>
      </c>
      <c r="F84" s="141">
        <f t="shared" si="2"/>
        <v>4.2869751607615685</v>
      </c>
      <c r="G84" s="139">
        <v>4</v>
      </c>
      <c r="H84" s="139"/>
      <c r="I84" s="138">
        <v>20</v>
      </c>
      <c r="J84" s="139">
        <v>32</v>
      </c>
      <c r="K84" s="137">
        <v>6220</v>
      </c>
      <c r="L84" s="142">
        <f t="shared" si="3"/>
        <v>3.000520966658832E-3</v>
      </c>
      <c r="M84" s="139">
        <v>4</v>
      </c>
      <c r="N84" s="136">
        <v>7931</v>
      </c>
      <c r="O84" s="137">
        <v>2072973.350000001</v>
      </c>
    </row>
    <row r="85" spans="1:15" x14ac:dyDescent="0.35">
      <c r="A85">
        <v>2021</v>
      </c>
      <c r="B85" t="s">
        <v>6</v>
      </c>
      <c r="C85" s="2" t="s">
        <v>71</v>
      </c>
      <c r="D85" s="136">
        <v>5</v>
      </c>
      <c r="E85" s="137">
        <v>2060</v>
      </c>
      <c r="F85" s="141">
        <f t="shared" si="2"/>
        <v>1.1314777098891153</v>
      </c>
      <c r="G85" s="139">
        <v>23</v>
      </c>
      <c r="H85" s="139"/>
      <c r="I85" s="138">
        <v>20</v>
      </c>
      <c r="J85" s="139">
        <v>38</v>
      </c>
      <c r="K85" s="137">
        <v>2060</v>
      </c>
      <c r="L85" s="142">
        <f t="shared" si="3"/>
        <v>2.408308251952485E-3</v>
      </c>
      <c r="M85" s="139">
        <v>5</v>
      </c>
      <c r="N85" s="136">
        <v>4419</v>
      </c>
      <c r="O85" s="137">
        <v>855372.23000000045</v>
      </c>
    </row>
    <row r="86" spans="1:15" x14ac:dyDescent="0.35">
      <c r="A86">
        <v>2021</v>
      </c>
      <c r="B86" t="s">
        <v>6</v>
      </c>
      <c r="C86" s="2" t="s">
        <v>20</v>
      </c>
      <c r="D86" s="136">
        <v>38</v>
      </c>
      <c r="E86" s="137">
        <v>4114.4799999999996</v>
      </c>
      <c r="F86" s="141">
        <f t="shared" si="2"/>
        <v>2.9507687529119426</v>
      </c>
      <c r="G86" s="139">
        <v>7</v>
      </c>
      <c r="H86" s="139"/>
      <c r="I86" s="138">
        <v>34.15</v>
      </c>
      <c r="J86" s="139">
        <v>10</v>
      </c>
      <c r="K86" s="137">
        <v>4114.4799999999996</v>
      </c>
      <c r="L86" s="142">
        <f t="shared" si="3"/>
        <v>2.0592203212946828E-3</v>
      </c>
      <c r="M86" s="139">
        <v>6</v>
      </c>
      <c r="N86" s="136">
        <v>12878</v>
      </c>
      <c r="O86" s="137">
        <v>1998076.6300000011</v>
      </c>
    </row>
    <row r="87" spans="1:15" x14ac:dyDescent="0.35">
      <c r="A87">
        <v>2021</v>
      </c>
      <c r="B87" t="s">
        <v>6</v>
      </c>
      <c r="C87" s="2" t="s">
        <v>81</v>
      </c>
      <c r="D87" s="136">
        <v>36</v>
      </c>
      <c r="E87" s="137">
        <v>4950</v>
      </c>
      <c r="F87" s="141">
        <f t="shared" si="2"/>
        <v>2.9503360104900835</v>
      </c>
      <c r="G87" s="139">
        <v>8</v>
      </c>
      <c r="H87" s="139"/>
      <c r="I87" s="138">
        <v>20.04</v>
      </c>
      <c r="J87" s="139">
        <v>31</v>
      </c>
      <c r="K87" s="137">
        <v>4950</v>
      </c>
      <c r="L87" s="142">
        <f t="shared" si="3"/>
        <v>1.6263639176544021E-3</v>
      </c>
      <c r="M87" s="139">
        <v>7</v>
      </c>
      <c r="N87" s="136">
        <v>12202</v>
      </c>
      <c r="O87" s="137">
        <v>3043599.25</v>
      </c>
    </row>
    <row r="88" spans="1:15" x14ac:dyDescent="0.35">
      <c r="A88">
        <v>2021</v>
      </c>
      <c r="B88" t="s">
        <v>6</v>
      </c>
      <c r="C88" s="2" t="s">
        <v>62</v>
      </c>
      <c r="D88" s="136">
        <v>120</v>
      </c>
      <c r="E88" s="137">
        <v>12210</v>
      </c>
      <c r="F88" s="141">
        <f t="shared" si="2"/>
        <v>2.3556201169957989</v>
      </c>
      <c r="G88" s="139">
        <v>11</v>
      </c>
      <c r="H88" s="139"/>
      <c r="I88" s="138">
        <v>20</v>
      </c>
      <c r="J88" s="139">
        <v>34</v>
      </c>
      <c r="K88" s="137">
        <v>12210</v>
      </c>
      <c r="L88" s="142">
        <f t="shared" si="3"/>
        <v>1.6230210863457833E-3</v>
      </c>
      <c r="M88" s="139">
        <v>8</v>
      </c>
      <c r="N88" s="136">
        <v>50942</v>
      </c>
      <c r="O88" s="137">
        <v>7523007.6199999964</v>
      </c>
    </row>
    <row r="89" spans="1:15" x14ac:dyDescent="0.35">
      <c r="A89">
        <v>2021</v>
      </c>
      <c r="B89" t="s">
        <v>6</v>
      </c>
      <c r="C89" s="2" t="s">
        <v>45</v>
      </c>
      <c r="D89" s="136">
        <v>6</v>
      </c>
      <c r="E89" s="137">
        <v>920</v>
      </c>
      <c r="F89" s="141">
        <f t="shared" si="2"/>
        <v>1.1496455259628282</v>
      </c>
      <c r="G89" s="139">
        <v>21</v>
      </c>
      <c r="H89" s="139"/>
      <c r="I89" s="138">
        <v>20</v>
      </c>
      <c r="J89" s="139">
        <v>37</v>
      </c>
      <c r="K89" s="137">
        <v>920</v>
      </c>
      <c r="L89" s="142">
        <f t="shared" si="3"/>
        <v>1.4547817847088992E-3</v>
      </c>
      <c r="M89" s="139">
        <v>9</v>
      </c>
      <c r="N89" s="136">
        <v>5219</v>
      </c>
      <c r="O89" s="137">
        <v>632397.25</v>
      </c>
    </row>
    <row r="90" spans="1:15" x14ac:dyDescent="0.35">
      <c r="A90">
        <v>2021</v>
      </c>
      <c r="B90" t="s">
        <v>6</v>
      </c>
      <c r="C90" s="2" t="s">
        <v>76</v>
      </c>
      <c r="D90" s="136">
        <v>1246</v>
      </c>
      <c r="E90" s="137">
        <v>113135.6</v>
      </c>
      <c r="F90" s="141">
        <f t="shared" si="2"/>
        <v>2.800006292148971</v>
      </c>
      <c r="G90" s="139">
        <v>9</v>
      </c>
      <c r="H90" s="139"/>
      <c r="I90" s="138">
        <v>41.41</v>
      </c>
      <c r="J90" s="139">
        <v>2</v>
      </c>
      <c r="K90" s="137">
        <v>113135.6</v>
      </c>
      <c r="L90" s="142">
        <f t="shared" si="3"/>
        <v>1.4512145975089301E-3</v>
      </c>
      <c r="M90" s="139">
        <v>10</v>
      </c>
      <c r="N90" s="136">
        <v>444999</v>
      </c>
      <c r="O90" s="137">
        <v>77959248.890000105</v>
      </c>
    </row>
    <row r="91" spans="1:15" x14ac:dyDescent="0.35">
      <c r="A91">
        <v>2021</v>
      </c>
      <c r="B91" t="s">
        <v>6</v>
      </c>
      <c r="C91" s="2" t="s">
        <v>78</v>
      </c>
      <c r="D91" s="136">
        <v>200</v>
      </c>
      <c r="E91" s="137">
        <v>24284.07</v>
      </c>
      <c r="F91" s="141">
        <f t="shared" si="2"/>
        <v>2.1090149845514654</v>
      </c>
      <c r="G91" s="139">
        <v>14</v>
      </c>
      <c r="H91" s="139"/>
      <c r="I91" s="138">
        <v>13.58</v>
      </c>
      <c r="J91" s="139">
        <v>50</v>
      </c>
      <c r="K91" s="137">
        <v>24284.07</v>
      </c>
      <c r="L91" s="142">
        <f t="shared" si="3"/>
        <v>1.2121523600204472E-3</v>
      </c>
      <c r="M91" s="139">
        <v>11</v>
      </c>
      <c r="N91" s="136">
        <v>94831</v>
      </c>
      <c r="O91" s="137">
        <v>20033842.94000002</v>
      </c>
    </row>
    <row r="92" spans="1:15" x14ac:dyDescent="0.35">
      <c r="A92">
        <v>2021</v>
      </c>
      <c r="B92" t="s">
        <v>6</v>
      </c>
      <c r="C92" s="2" t="s">
        <v>65</v>
      </c>
      <c r="D92" s="136">
        <v>90</v>
      </c>
      <c r="E92" s="137">
        <v>3048</v>
      </c>
      <c r="F92" s="141">
        <f t="shared" si="2"/>
        <v>6.1182868796736916</v>
      </c>
      <c r="G92" s="139">
        <v>1</v>
      </c>
      <c r="H92" s="139"/>
      <c r="I92" s="138">
        <v>24</v>
      </c>
      <c r="J92" s="139">
        <v>27</v>
      </c>
      <c r="K92" s="137">
        <v>3048</v>
      </c>
      <c r="L92" s="142">
        <f t="shared" si="3"/>
        <v>1.182670001226981E-3</v>
      </c>
      <c r="M92" s="139">
        <v>12</v>
      </c>
      <c r="N92" s="136">
        <v>14710</v>
      </c>
      <c r="O92" s="137">
        <v>2577219.3400000008</v>
      </c>
    </row>
    <row r="93" spans="1:15" x14ac:dyDescent="0.35">
      <c r="A93">
        <v>2021</v>
      </c>
      <c r="B93" t="s">
        <v>6</v>
      </c>
      <c r="C93" s="2" t="s">
        <v>24</v>
      </c>
      <c r="D93" s="136">
        <v>4</v>
      </c>
      <c r="E93" s="137">
        <v>1020</v>
      </c>
      <c r="F93" s="141">
        <f t="shared" si="2"/>
        <v>0.80224628961091049</v>
      </c>
      <c r="G93" s="139">
        <v>27</v>
      </c>
      <c r="H93" s="139"/>
      <c r="I93" s="138">
        <v>20</v>
      </c>
      <c r="J93" s="139">
        <v>40</v>
      </c>
      <c r="K93" s="137">
        <v>1020</v>
      </c>
      <c r="L93" s="142">
        <f t="shared" si="3"/>
        <v>9.1366193859751077E-4</v>
      </c>
      <c r="M93" s="139">
        <v>13</v>
      </c>
      <c r="N93" s="136">
        <v>4986</v>
      </c>
      <c r="O93" s="137">
        <v>1116386.6599999999</v>
      </c>
    </row>
    <row r="94" spans="1:15" x14ac:dyDescent="0.35">
      <c r="A94">
        <v>2021</v>
      </c>
      <c r="B94" t="s">
        <v>6</v>
      </c>
      <c r="C94" s="2" t="s">
        <v>60</v>
      </c>
      <c r="D94" s="136">
        <v>6</v>
      </c>
      <c r="E94" s="137">
        <v>1374</v>
      </c>
      <c r="F94" s="141">
        <f t="shared" si="2"/>
        <v>0.63965884861407252</v>
      </c>
      <c r="G94" s="139">
        <v>36</v>
      </c>
      <c r="H94" s="139"/>
      <c r="I94" s="138">
        <v>35.229999999999997</v>
      </c>
      <c r="J94" s="139">
        <v>4</v>
      </c>
      <c r="K94" s="137">
        <v>1374</v>
      </c>
      <c r="L94" s="142">
        <f t="shared" si="3"/>
        <v>8.5949068758729491E-4</v>
      </c>
      <c r="M94" s="139">
        <v>14</v>
      </c>
      <c r="N94" s="136">
        <v>9380</v>
      </c>
      <c r="O94" s="137">
        <v>1598621.1600000011</v>
      </c>
    </row>
    <row r="95" spans="1:15" x14ac:dyDescent="0.35">
      <c r="A95">
        <v>2021</v>
      </c>
      <c r="B95" t="s">
        <v>6</v>
      </c>
      <c r="C95" s="2" t="s">
        <v>44</v>
      </c>
      <c r="D95" s="136">
        <v>26</v>
      </c>
      <c r="E95" s="137">
        <v>1480</v>
      </c>
      <c r="F95" s="141">
        <f t="shared" si="2"/>
        <v>3.6521983424638291</v>
      </c>
      <c r="G95" s="139">
        <v>6</v>
      </c>
      <c r="H95" s="139"/>
      <c r="I95" s="138">
        <v>20.27</v>
      </c>
      <c r="J95" s="139">
        <v>30</v>
      </c>
      <c r="K95" s="137">
        <v>1480</v>
      </c>
      <c r="L95" s="142">
        <f t="shared" si="3"/>
        <v>8.0314938752261834E-4</v>
      </c>
      <c r="M95" s="139">
        <v>15</v>
      </c>
      <c r="N95" s="136">
        <v>7119</v>
      </c>
      <c r="O95" s="137">
        <v>1842745.6</v>
      </c>
    </row>
    <row r="96" spans="1:15" x14ac:dyDescent="0.35">
      <c r="A96">
        <v>2021</v>
      </c>
      <c r="B96" t="s">
        <v>6</v>
      </c>
      <c r="C96" s="2" t="s">
        <v>54</v>
      </c>
      <c r="D96" s="136">
        <v>10</v>
      </c>
      <c r="E96" s="137">
        <v>338</v>
      </c>
      <c r="F96" s="141">
        <f t="shared" si="2"/>
        <v>2.2825838849577722</v>
      </c>
      <c r="G96" s="139">
        <v>12</v>
      </c>
      <c r="H96" s="139"/>
      <c r="I96" s="138">
        <v>26</v>
      </c>
      <c r="J96" s="139">
        <v>21</v>
      </c>
      <c r="K96" s="137">
        <v>338</v>
      </c>
      <c r="L96" s="142">
        <f t="shared" si="3"/>
        <v>6.9550576520778897E-4</v>
      </c>
      <c r="M96" s="139">
        <v>16</v>
      </c>
      <c r="N96" s="136">
        <v>4381</v>
      </c>
      <c r="O96" s="137">
        <v>485977.28000000009</v>
      </c>
    </row>
    <row r="97" spans="1:15" x14ac:dyDescent="0.35">
      <c r="A97">
        <v>2021</v>
      </c>
      <c r="B97" t="s">
        <v>6</v>
      </c>
      <c r="C97" s="2" t="s">
        <v>61</v>
      </c>
      <c r="D97" s="136">
        <v>24</v>
      </c>
      <c r="E97" s="137">
        <v>1307.5</v>
      </c>
      <c r="F97" s="141">
        <f t="shared" si="2"/>
        <v>1.7827960184222253</v>
      </c>
      <c r="G97" s="139">
        <v>16</v>
      </c>
      <c r="H97" s="139"/>
      <c r="I97" s="138">
        <v>33.96</v>
      </c>
      <c r="J97" s="139">
        <v>11</v>
      </c>
      <c r="K97" s="137">
        <v>1307.5</v>
      </c>
      <c r="L97" s="142">
        <f t="shared" si="3"/>
        <v>4.2177144523122747E-4</v>
      </c>
      <c r="M97" s="139">
        <v>17</v>
      </c>
      <c r="N97" s="136">
        <v>13462</v>
      </c>
      <c r="O97" s="137">
        <v>3100020.200000003</v>
      </c>
    </row>
    <row r="98" spans="1:15" x14ac:dyDescent="0.35">
      <c r="A98">
        <v>2021</v>
      </c>
      <c r="B98" t="s">
        <v>6</v>
      </c>
      <c r="C98" s="2" t="s">
        <v>38</v>
      </c>
      <c r="D98" s="136">
        <v>20</v>
      </c>
      <c r="E98" s="137">
        <v>2486</v>
      </c>
      <c r="F98" s="141">
        <f t="shared" si="2"/>
        <v>0.61971307284727173</v>
      </c>
      <c r="G98" s="139">
        <v>39</v>
      </c>
      <c r="H98" s="139"/>
      <c r="I98" s="138">
        <v>25.9</v>
      </c>
      <c r="J98" s="139">
        <v>25</v>
      </c>
      <c r="K98" s="137">
        <v>2486</v>
      </c>
      <c r="L98" s="142">
        <f t="shared" si="3"/>
        <v>3.7376247110504872E-4</v>
      </c>
      <c r="M98" s="139">
        <v>18</v>
      </c>
      <c r="N98" s="136">
        <v>32273</v>
      </c>
      <c r="O98" s="137">
        <v>6651283.0800000019</v>
      </c>
    </row>
    <row r="99" spans="1:15" x14ac:dyDescent="0.35">
      <c r="A99">
        <v>2021</v>
      </c>
      <c r="B99" t="s">
        <v>6</v>
      </c>
      <c r="C99" s="2" t="s">
        <v>51</v>
      </c>
      <c r="D99" s="136">
        <v>5</v>
      </c>
      <c r="E99" s="137">
        <v>430</v>
      </c>
      <c r="F99" s="141">
        <f t="shared" si="2"/>
        <v>0.67367286445701968</v>
      </c>
      <c r="G99" s="139">
        <v>35</v>
      </c>
      <c r="H99" s="139"/>
      <c r="I99" s="138">
        <v>20</v>
      </c>
      <c r="J99" s="139">
        <v>44</v>
      </c>
      <c r="K99" s="137">
        <v>430</v>
      </c>
      <c r="L99" s="142">
        <f t="shared" si="3"/>
        <v>3.7138005710167022E-4</v>
      </c>
      <c r="M99" s="139">
        <v>19</v>
      </c>
      <c r="N99" s="136">
        <v>7422</v>
      </c>
      <c r="O99" s="137">
        <v>1157843.54</v>
      </c>
    </row>
    <row r="100" spans="1:15" x14ac:dyDescent="0.35">
      <c r="A100">
        <v>2021</v>
      </c>
      <c r="B100" t="s">
        <v>6</v>
      </c>
      <c r="C100" s="2" t="s">
        <v>27</v>
      </c>
      <c r="D100" s="136">
        <v>3</v>
      </c>
      <c r="E100" s="137">
        <v>572</v>
      </c>
      <c r="F100" s="141">
        <f t="shared" si="2"/>
        <v>0.26920315865039485</v>
      </c>
      <c r="G100" s="139">
        <v>47</v>
      </c>
      <c r="H100" s="139"/>
      <c r="I100" s="138">
        <v>26</v>
      </c>
      <c r="J100" s="139">
        <v>23</v>
      </c>
      <c r="K100" s="137">
        <v>572</v>
      </c>
      <c r="L100" s="142">
        <f t="shared" si="3"/>
        <v>3.222567291698053E-4</v>
      </c>
      <c r="M100" s="139">
        <v>20</v>
      </c>
      <c r="N100" s="136">
        <v>11144</v>
      </c>
      <c r="O100" s="137">
        <v>1774982.33</v>
      </c>
    </row>
    <row r="101" spans="1:15" x14ac:dyDescent="0.35">
      <c r="A101">
        <v>2021</v>
      </c>
      <c r="B101" t="s">
        <v>6</v>
      </c>
      <c r="C101" s="2" t="s">
        <v>56</v>
      </c>
      <c r="D101" s="136">
        <v>14</v>
      </c>
      <c r="E101" s="137">
        <v>340</v>
      </c>
      <c r="F101" s="141">
        <f t="shared" si="2"/>
        <v>1.3838094296728278</v>
      </c>
      <c r="G101" s="139">
        <v>18</v>
      </c>
      <c r="H101" s="139"/>
      <c r="I101" s="138">
        <v>20</v>
      </c>
      <c r="J101" s="139">
        <v>35</v>
      </c>
      <c r="K101" s="137">
        <v>340</v>
      </c>
      <c r="L101" s="142">
        <f t="shared" si="3"/>
        <v>3.1446080764892985E-4</v>
      </c>
      <c r="M101" s="139">
        <v>21</v>
      </c>
      <c r="N101" s="136">
        <v>10117</v>
      </c>
      <c r="O101" s="137">
        <v>1081215.82</v>
      </c>
    </row>
    <row r="102" spans="1:15" x14ac:dyDescent="0.35">
      <c r="A102">
        <v>2021</v>
      </c>
      <c r="B102" t="s">
        <v>6</v>
      </c>
      <c r="C102" s="2" t="s">
        <v>92</v>
      </c>
      <c r="D102" s="136">
        <v>8</v>
      </c>
      <c r="E102" s="137">
        <v>660</v>
      </c>
      <c r="F102" s="141">
        <f t="shared" si="2"/>
        <v>0.75145594589517195</v>
      </c>
      <c r="G102" s="139">
        <v>31</v>
      </c>
      <c r="H102" s="139"/>
      <c r="I102" s="138">
        <v>25.38</v>
      </c>
      <c r="J102" s="139">
        <v>26</v>
      </c>
      <c r="K102" s="137">
        <v>660</v>
      </c>
      <c r="L102" s="142">
        <f t="shared" si="3"/>
        <v>2.9654267366792522E-4</v>
      </c>
      <c r="M102" s="139">
        <v>22</v>
      </c>
      <c r="N102" s="136">
        <v>10646</v>
      </c>
      <c r="O102" s="137">
        <v>2225649.3200000012</v>
      </c>
    </row>
    <row r="103" spans="1:15" x14ac:dyDescent="0.35">
      <c r="A103">
        <v>2021</v>
      </c>
      <c r="B103" t="s">
        <v>6</v>
      </c>
      <c r="C103" s="2" t="s">
        <v>84</v>
      </c>
      <c r="D103" s="136">
        <v>12</v>
      </c>
      <c r="E103" s="137">
        <v>897</v>
      </c>
      <c r="F103" s="141">
        <f t="shared" si="2"/>
        <v>0.78477535805375709</v>
      </c>
      <c r="G103" s="139">
        <v>28</v>
      </c>
      <c r="H103" s="139"/>
      <c r="I103" s="138">
        <v>41.72</v>
      </c>
      <c r="J103" s="139">
        <v>1</v>
      </c>
      <c r="K103" s="137">
        <v>897</v>
      </c>
      <c r="L103" s="142">
        <f t="shared" si="3"/>
        <v>2.7671087876171986E-4</v>
      </c>
      <c r="M103" s="139">
        <v>23</v>
      </c>
      <c r="N103" s="136">
        <v>15291</v>
      </c>
      <c r="O103" s="137">
        <v>3241650.649999999</v>
      </c>
    </row>
    <row r="104" spans="1:15" x14ac:dyDescent="0.35">
      <c r="A104">
        <v>2021</v>
      </c>
      <c r="B104" t="s">
        <v>6</v>
      </c>
      <c r="C104" s="2" t="s">
        <v>19</v>
      </c>
      <c r="D104" s="136">
        <v>23</v>
      </c>
      <c r="E104" s="137">
        <v>578.5</v>
      </c>
      <c r="F104" s="141">
        <f t="shared" si="2"/>
        <v>1.5773952403813183</v>
      </c>
      <c r="G104" s="139">
        <v>17</v>
      </c>
      <c r="H104" s="139"/>
      <c r="I104" s="138">
        <v>26</v>
      </c>
      <c r="J104" s="139">
        <v>22</v>
      </c>
      <c r="K104" s="137">
        <v>578.5</v>
      </c>
      <c r="L104" s="142">
        <f t="shared" si="3"/>
        <v>2.4296640195914666E-4</v>
      </c>
      <c r="M104" s="139">
        <v>24</v>
      </c>
      <c r="N104" s="136">
        <v>14581</v>
      </c>
      <c r="O104" s="137">
        <v>2380987.64</v>
      </c>
    </row>
    <row r="105" spans="1:15" x14ac:dyDescent="0.35">
      <c r="A105">
        <v>2021</v>
      </c>
      <c r="B105" t="s">
        <v>6</v>
      </c>
      <c r="C105" s="2" t="s">
        <v>23</v>
      </c>
      <c r="D105" s="136">
        <v>6</v>
      </c>
      <c r="E105" s="137">
        <v>540</v>
      </c>
      <c r="F105" s="141">
        <f t="shared" si="2"/>
        <v>0.62781207491890756</v>
      </c>
      <c r="G105" s="139">
        <v>37</v>
      </c>
      <c r="H105" s="139"/>
      <c r="I105" s="138">
        <v>30</v>
      </c>
      <c r="J105" s="139">
        <v>16</v>
      </c>
      <c r="K105" s="137">
        <v>540</v>
      </c>
      <c r="L105" s="142">
        <f t="shared" si="3"/>
        <v>2.0802012500715174E-4</v>
      </c>
      <c r="M105" s="139">
        <v>25</v>
      </c>
      <c r="N105" s="136">
        <v>9557</v>
      </c>
      <c r="O105" s="137">
        <v>2595902.6799999988</v>
      </c>
    </row>
    <row r="106" spans="1:15" x14ac:dyDescent="0.35">
      <c r="A106">
        <v>2021</v>
      </c>
      <c r="B106" t="s">
        <v>6</v>
      </c>
      <c r="C106" s="2" t="s">
        <v>73</v>
      </c>
      <c r="D106" s="136">
        <v>18</v>
      </c>
      <c r="E106" s="137">
        <v>980</v>
      </c>
      <c r="F106" s="141">
        <f t="shared" si="2"/>
        <v>0.73034163758824955</v>
      </c>
      <c r="G106" s="139">
        <v>32</v>
      </c>
      <c r="H106" s="139"/>
      <c r="I106" s="138">
        <v>20</v>
      </c>
      <c r="J106" s="139">
        <v>43</v>
      </c>
      <c r="K106" s="137">
        <v>980</v>
      </c>
      <c r="L106" s="142">
        <f t="shared" si="3"/>
        <v>2.0218136319797995E-4</v>
      </c>
      <c r="M106" s="139">
        <v>26</v>
      </c>
      <c r="N106" s="136">
        <v>24646</v>
      </c>
      <c r="O106" s="137">
        <v>4847133.2099999981</v>
      </c>
    </row>
    <row r="107" spans="1:15" x14ac:dyDescent="0.35">
      <c r="A107">
        <v>2021</v>
      </c>
      <c r="B107" t="s">
        <v>6</v>
      </c>
      <c r="C107" s="2" t="s">
        <v>16</v>
      </c>
      <c r="D107" s="136">
        <v>1</v>
      </c>
      <c r="E107" s="137">
        <v>156</v>
      </c>
      <c r="F107" s="141">
        <f t="shared" si="2"/>
        <v>0.21463833440652499</v>
      </c>
      <c r="G107" s="139">
        <v>50</v>
      </c>
      <c r="H107" s="139"/>
      <c r="I107" s="138">
        <v>26</v>
      </c>
      <c r="J107" s="139">
        <v>24</v>
      </c>
      <c r="K107" s="137">
        <v>156</v>
      </c>
      <c r="L107" s="142">
        <f t="shared" si="3"/>
        <v>2.0097566470704222E-4</v>
      </c>
      <c r="M107" s="139">
        <v>27</v>
      </c>
      <c r="N107" s="136">
        <v>4659</v>
      </c>
      <c r="O107" s="137">
        <v>776213.38000000024</v>
      </c>
    </row>
    <row r="108" spans="1:15" x14ac:dyDescent="0.35">
      <c r="A108">
        <v>2021</v>
      </c>
      <c r="B108" t="s">
        <v>6</v>
      </c>
      <c r="C108" s="2" t="s">
        <v>93</v>
      </c>
      <c r="D108" s="136">
        <v>6</v>
      </c>
      <c r="E108" s="137">
        <v>300</v>
      </c>
      <c r="F108" s="141">
        <f t="shared" si="2"/>
        <v>1.0518934081346423</v>
      </c>
      <c r="G108" s="139">
        <v>25</v>
      </c>
      <c r="H108" s="139"/>
      <c r="I108" s="138">
        <v>30</v>
      </c>
      <c r="J108" s="139">
        <v>13</v>
      </c>
      <c r="K108" s="137">
        <v>300</v>
      </c>
      <c r="L108" s="142">
        <f t="shared" si="3"/>
        <v>2.005257772511139E-4</v>
      </c>
      <c r="M108" s="139">
        <v>28</v>
      </c>
      <c r="N108" s="136">
        <v>5704</v>
      </c>
      <c r="O108" s="137">
        <v>1496067.01</v>
      </c>
    </row>
    <row r="109" spans="1:15" x14ac:dyDescent="0.35">
      <c r="A109">
        <v>2021</v>
      </c>
      <c r="B109" t="s">
        <v>6</v>
      </c>
      <c r="C109" s="2" t="s">
        <v>70</v>
      </c>
      <c r="D109" s="136">
        <v>3</v>
      </c>
      <c r="E109" s="137">
        <v>210</v>
      </c>
      <c r="F109" s="141">
        <f t="shared" si="2"/>
        <v>0.48606610499027869</v>
      </c>
      <c r="G109" s="139">
        <v>42</v>
      </c>
      <c r="H109" s="139"/>
      <c r="I109" s="138">
        <v>35</v>
      </c>
      <c r="J109" s="139">
        <v>7</v>
      </c>
      <c r="K109" s="137">
        <v>210</v>
      </c>
      <c r="L109" s="142">
        <f t="shared" si="3"/>
        <v>1.8290728304400363E-4</v>
      </c>
      <c r="M109" s="139">
        <v>29</v>
      </c>
      <c r="N109" s="136">
        <v>6172</v>
      </c>
      <c r="O109" s="137">
        <v>1148122.68</v>
      </c>
    </row>
    <row r="110" spans="1:15" x14ac:dyDescent="0.35">
      <c r="A110">
        <v>2021</v>
      </c>
      <c r="B110" t="s">
        <v>6</v>
      </c>
      <c r="C110" s="2" t="s">
        <v>31</v>
      </c>
      <c r="D110" s="136">
        <v>3</v>
      </c>
      <c r="E110" s="137">
        <v>225</v>
      </c>
      <c r="F110" s="141">
        <f t="shared" si="2"/>
        <v>0.62434963579604574</v>
      </c>
      <c r="G110" s="139">
        <v>38</v>
      </c>
      <c r="H110" s="139"/>
      <c r="I110" s="138">
        <v>30</v>
      </c>
      <c r="J110" s="139">
        <v>17</v>
      </c>
      <c r="K110" s="137">
        <v>225</v>
      </c>
      <c r="L110" s="142">
        <f t="shared" si="3"/>
        <v>1.7794627083971272E-4</v>
      </c>
      <c r="M110" s="139">
        <v>30</v>
      </c>
      <c r="N110" s="136">
        <v>4805</v>
      </c>
      <c r="O110" s="137">
        <v>1264426.610000001</v>
      </c>
    </row>
    <row r="111" spans="1:15" x14ac:dyDescent="0.35">
      <c r="A111">
        <v>2021</v>
      </c>
      <c r="B111" t="s">
        <v>6</v>
      </c>
      <c r="C111" s="2" t="s">
        <v>82</v>
      </c>
      <c r="D111" s="136">
        <v>3</v>
      </c>
      <c r="E111" s="137">
        <v>175</v>
      </c>
      <c r="F111" s="141">
        <f t="shared" si="2"/>
        <v>0.5008347245409015</v>
      </c>
      <c r="G111" s="139">
        <v>41</v>
      </c>
      <c r="H111" s="139"/>
      <c r="I111" s="138">
        <v>35</v>
      </c>
      <c r="J111" s="139">
        <v>6</v>
      </c>
      <c r="K111" s="137">
        <v>175</v>
      </c>
      <c r="L111" s="142">
        <f t="shared" si="3"/>
        <v>1.6543500619667541E-4</v>
      </c>
      <c r="M111" s="139">
        <v>31</v>
      </c>
      <c r="N111" s="136">
        <v>5990</v>
      </c>
      <c r="O111" s="137">
        <v>1057817.23</v>
      </c>
    </row>
    <row r="112" spans="1:15" x14ac:dyDescent="0.35">
      <c r="A112">
        <v>2021</v>
      </c>
      <c r="B112" t="s">
        <v>6</v>
      </c>
      <c r="C112" s="2" t="s">
        <v>39</v>
      </c>
      <c r="D112" s="136">
        <v>9</v>
      </c>
      <c r="E112" s="137">
        <v>120</v>
      </c>
      <c r="F112" s="141">
        <f t="shared" si="2"/>
        <v>1.2132650310056619</v>
      </c>
      <c r="G112" s="139">
        <v>20</v>
      </c>
      <c r="H112" s="139"/>
      <c r="I112" s="138">
        <v>20</v>
      </c>
      <c r="J112" s="139">
        <v>36</v>
      </c>
      <c r="K112" s="137">
        <v>120</v>
      </c>
      <c r="L112" s="142">
        <f t="shared" si="3"/>
        <v>1.537950505112929E-4</v>
      </c>
      <c r="M112" s="139">
        <v>32</v>
      </c>
      <c r="N112" s="136">
        <v>7418</v>
      </c>
      <c r="O112" s="137">
        <v>780259.18000000017</v>
      </c>
    </row>
    <row r="113" spans="1:15" x14ac:dyDescent="0.35">
      <c r="A113">
        <v>2021</v>
      </c>
      <c r="B113" t="s">
        <v>6</v>
      </c>
      <c r="C113" s="2" t="s">
        <v>40</v>
      </c>
      <c r="D113" s="136">
        <v>5</v>
      </c>
      <c r="E113" s="137">
        <v>120</v>
      </c>
      <c r="F113" s="141">
        <f t="shared" si="2"/>
        <v>0.76196281621456874</v>
      </c>
      <c r="G113" s="139">
        <v>30</v>
      </c>
      <c r="H113" s="139"/>
      <c r="I113" s="138">
        <v>20</v>
      </c>
      <c r="J113" s="139">
        <v>42</v>
      </c>
      <c r="K113" s="137">
        <v>120</v>
      </c>
      <c r="L113" s="142">
        <f t="shared" si="3"/>
        <v>1.4748713810758295E-4</v>
      </c>
      <c r="M113" s="139">
        <v>33</v>
      </c>
      <c r="N113" s="136">
        <v>6562</v>
      </c>
      <c r="O113" s="137">
        <v>813630.2699999999</v>
      </c>
    </row>
    <row r="114" spans="1:15" x14ac:dyDescent="0.35">
      <c r="A114">
        <v>2021</v>
      </c>
      <c r="B114" t="s">
        <v>6</v>
      </c>
      <c r="C114" s="2" t="s">
        <v>77</v>
      </c>
      <c r="D114" s="136">
        <v>13</v>
      </c>
      <c r="E114" s="137">
        <v>360</v>
      </c>
      <c r="F114" s="141">
        <f t="shared" si="2"/>
        <v>1.2323442980377286</v>
      </c>
      <c r="G114" s="139">
        <v>19</v>
      </c>
      <c r="H114" s="139"/>
      <c r="I114" s="138">
        <v>24</v>
      </c>
      <c r="J114" s="139">
        <v>28</v>
      </c>
      <c r="K114" s="137">
        <v>360</v>
      </c>
      <c r="L114" s="142">
        <f t="shared" si="3"/>
        <v>1.4658921527751335E-4</v>
      </c>
      <c r="M114" s="139">
        <v>34</v>
      </c>
      <c r="N114" s="136">
        <v>10549</v>
      </c>
      <c r="O114" s="137">
        <v>2455842.33</v>
      </c>
    </row>
    <row r="115" spans="1:15" x14ac:dyDescent="0.35">
      <c r="A115">
        <v>2021</v>
      </c>
      <c r="B115" t="s">
        <v>6</v>
      </c>
      <c r="C115" s="2" t="s">
        <v>89</v>
      </c>
      <c r="D115" s="136">
        <v>4</v>
      </c>
      <c r="E115" s="137">
        <v>112.5</v>
      </c>
      <c r="F115" s="141">
        <f t="shared" si="2"/>
        <v>0.71301247771836007</v>
      </c>
      <c r="G115" s="139">
        <v>33</v>
      </c>
      <c r="H115" s="139"/>
      <c r="I115" s="138">
        <v>30</v>
      </c>
      <c r="J115" s="139">
        <v>15</v>
      </c>
      <c r="K115" s="137">
        <v>112.5</v>
      </c>
      <c r="L115" s="142">
        <f t="shared" si="3"/>
        <v>1.4417066300268988E-4</v>
      </c>
      <c r="M115" s="139">
        <v>35</v>
      </c>
      <c r="N115" s="136">
        <v>5610</v>
      </c>
      <c r="O115" s="137">
        <v>780325.19000000029</v>
      </c>
    </row>
    <row r="116" spans="1:15" x14ac:dyDescent="0.35">
      <c r="A116">
        <v>2021</v>
      </c>
      <c r="B116" t="s">
        <v>6</v>
      </c>
      <c r="C116" s="2" t="s">
        <v>86</v>
      </c>
      <c r="D116" s="136">
        <v>6</v>
      </c>
      <c r="E116" s="137">
        <v>388.02</v>
      </c>
      <c r="F116" s="141">
        <f t="shared" si="2"/>
        <v>0.36033871839529158</v>
      </c>
      <c r="G116" s="139">
        <v>45</v>
      </c>
      <c r="H116" s="139"/>
      <c r="I116" s="138">
        <v>13.38</v>
      </c>
      <c r="J116" s="139">
        <v>51</v>
      </c>
      <c r="K116" s="137">
        <v>388.02</v>
      </c>
      <c r="L116" s="142">
        <f t="shared" si="3"/>
        <v>1.3969349967393879E-4</v>
      </c>
      <c r="M116" s="139">
        <v>36</v>
      </c>
      <c r="N116" s="136">
        <v>16651</v>
      </c>
      <c r="O116" s="137">
        <v>2777652.5099999979</v>
      </c>
    </row>
    <row r="117" spans="1:15" x14ac:dyDescent="0.35">
      <c r="A117">
        <v>2021</v>
      </c>
      <c r="B117" t="s">
        <v>6</v>
      </c>
      <c r="C117" s="2" t="s">
        <v>83</v>
      </c>
      <c r="D117" s="136">
        <v>12</v>
      </c>
      <c r="E117" s="137">
        <v>300</v>
      </c>
      <c r="F117" s="141">
        <f t="shared" si="2"/>
        <v>1.1239112110143299</v>
      </c>
      <c r="G117" s="139">
        <v>24</v>
      </c>
      <c r="H117" s="139"/>
      <c r="I117" s="138">
        <v>20</v>
      </c>
      <c r="J117" s="139">
        <v>39</v>
      </c>
      <c r="K117" s="137">
        <v>300</v>
      </c>
      <c r="L117" s="142">
        <f t="shared" si="3"/>
        <v>1.358286431476472E-4</v>
      </c>
      <c r="M117" s="139">
        <v>37</v>
      </c>
      <c r="N117" s="136">
        <v>10677</v>
      </c>
      <c r="O117" s="137">
        <v>2208665.2200000021</v>
      </c>
    </row>
    <row r="118" spans="1:15" x14ac:dyDescent="0.35">
      <c r="A118">
        <v>2021</v>
      </c>
      <c r="B118" t="s">
        <v>6</v>
      </c>
      <c r="C118" s="2" t="s">
        <v>50</v>
      </c>
      <c r="D118" s="136">
        <v>2</v>
      </c>
      <c r="E118" s="137">
        <v>90</v>
      </c>
      <c r="F118" s="141">
        <f t="shared" si="2"/>
        <v>0.37864445285876558</v>
      </c>
      <c r="G118" s="139">
        <v>44</v>
      </c>
      <c r="H118" s="139"/>
      <c r="I118" s="138">
        <v>30</v>
      </c>
      <c r="J118" s="139">
        <v>18</v>
      </c>
      <c r="K118" s="137">
        <v>90</v>
      </c>
      <c r="L118" s="142">
        <f t="shared" si="3"/>
        <v>1.2066085143927613E-4</v>
      </c>
      <c r="M118" s="139">
        <v>38</v>
      </c>
      <c r="N118" s="136">
        <v>5282</v>
      </c>
      <c r="O118" s="137">
        <v>745892.30000000016</v>
      </c>
    </row>
    <row r="119" spans="1:15" x14ac:dyDescent="0.35">
      <c r="A119">
        <v>2021</v>
      </c>
      <c r="B119" t="s">
        <v>6</v>
      </c>
      <c r="C119" s="2" t="s">
        <v>43</v>
      </c>
      <c r="D119" s="136">
        <v>10</v>
      </c>
      <c r="E119" s="137">
        <v>220</v>
      </c>
      <c r="F119" s="141">
        <f t="shared" si="2"/>
        <v>0.76810814962746754</v>
      </c>
      <c r="G119" s="139">
        <v>29</v>
      </c>
      <c r="H119" s="139"/>
      <c r="I119" s="138">
        <v>20</v>
      </c>
      <c r="J119" s="139">
        <v>41</v>
      </c>
      <c r="K119" s="137">
        <v>220</v>
      </c>
      <c r="L119" s="142">
        <f t="shared" si="3"/>
        <v>1.1225194348677946E-4</v>
      </c>
      <c r="M119" s="139">
        <v>39</v>
      </c>
      <c r="N119" s="136">
        <v>13019</v>
      </c>
      <c r="O119" s="137">
        <v>1959876.98</v>
      </c>
    </row>
    <row r="120" spans="1:15" x14ac:dyDescent="0.35">
      <c r="A120">
        <v>2021</v>
      </c>
      <c r="B120" t="s">
        <v>6</v>
      </c>
      <c r="C120" s="2" t="s">
        <v>30</v>
      </c>
      <c r="D120" s="136">
        <v>2</v>
      </c>
      <c r="E120" s="137">
        <v>105</v>
      </c>
      <c r="F120" s="141">
        <f t="shared" si="2"/>
        <v>0.15598190609889254</v>
      </c>
      <c r="G120" s="139">
        <v>52</v>
      </c>
      <c r="H120" s="139"/>
      <c r="I120" s="138">
        <v>35</v>
      </c>
      <c r="J120" s="139">
        <v>8</v>
      </c>
      <c r="K120" s="137">
        <v>105</v>
      </c>
      <c r="L120" s="142">
        <f t="shared" si="3"/>
        <v>1.0999577260056423E-4</v>
      </c>
      <c r="M120" s="139">
        <v>40</v>
      </c>
      <c r="N120" s="136">
        <v>12822</v>
      </c>
      <c r="O120" s="137">
        <v>954582.14000000025</v>
      </c>
    </row>
    <row r="121" spans="1:15" x14ac:dyDescent="0.35">
      <c r="A121">
        <v>2021</v>
      </c>
      <c r="B121" t="s">
        <v>6</v>
      </c>
      <c r="C121" s="2" t="s">
        <v>69</v>
      </c>
      <c r="D121" s="136">
        <v>6</v>
      </c>
      <c r="E121" s="137">
        <v>255</v>
      </c>
      <c r="F121" s="141">
        <f t="shared" si="2"/>
        <v>1.1452567283832793</v>
      </c>
      <c r="G121" s="139">
        <v>22</v>
      </c>
      <c r="H121" s="139"/>
      <c r="I121" s="138">
        <v>30</v>
      </c>
      <c r="J121" s="139">
        <v>12</v>
      </c>
      <c r="K121" s="137">
        <v>255</v>
      </c>
      <c r="L121" s="142">
        <f t="shared" si="3"/>
        <v>1.0876826217522379E-4</v>
      </c>
      <c r="M121" s="139">
        <v>41</v>
      </c>
      <c r="N121" s="136">
        <v>5239</v>
      </c>
      <c r="O121" s="137">
        <v>2344433.890000002</v>
      </c>
    </row>
    <row r="122" spans="1:15" x14ac:dyDescent="0.35">
      <c r="A122">
        <v>2021</v>
      </c>
      <c r="B122" t="s">
        <v>6</v>
      </c>
      <c r="C122" s="2" t="s">
        <v>34</v>
      </c>
      <c r="D122" s="136">
        <v>2</v>
      </c>
      <c r="E122" s="137">
        <v>160</v>
      </c>
      <c r="F122" s="141">
        <f t="shared" si="2"/>
        <v>0.20070245860511793</v>
      </c>
      <c r="G122" s="139">
        <v>51</v>
      </c>
      <c r="H122" s="139"/>
      <c r="I122" s="138">
        <v>20</v>
      </c>
      <c r="J122" s="139">
        <v>47</v>
      </c>
      <c r="K122" s="137">
        <v>160</v>
      </c>
      <c r="L122" s="142">
        <f t="shared" si="3"/>
        <v>9.7327814959774224E-5</v>
      </c>
      <c r="M122" s="139">
        <v>42</v>
      </c>
      <c r="N122" s="136">
        <v>9965</v>
      </c>
      <c r="O122" s="137">
        <v>1643928.82</v>
      </c>
    </row>
    <row r="123" spans="1:15" x14ac:dyDescent="0.35">
      <c r="A123">
        <v>2021</v>
      </c>
      <c r="B123" t="s">
        <v>6</v>
      </c>
      <c r="C123" s="2" t="s">
        <v>49</v>
      </c>
      <c r="D123" s="136">
        <v>2</v>
      </c>
      <c r="E123" s="137">
        <v>210</v>
      </c>
      <c r="F123" s="141">
        <f t="shared" si="2"/>
        <v>0.27262813522355506</v>
      </c>
      <c r="G123" s="139">
        <v>46</v>
      </c>
      <c r="H123" s="139"/>
      <c r="I123" s="138">
        <v>30</v>
      </c>
      <c r="J123" s="139">
        <v>19</v>
      </c>
      <c r="K123" s="137">
        <v>210</v>
      </c>
      <c r="L123" s="142">
        <f t="shared" si="3"/>
        <v>8.35064342184745E-5</v>
      </c>
      <c r="M123" s="139">
        <v>43</v>
      </c>
      <c r="N123" s="136">
        <v>7336</v>
      </c>
      <c r="O123" s="137">
        <v>2514776.2799999998</v>
      </c>
    </row>
    <row r="124" spans="1:15" x14ac:dyDescent="0.35">
      <c r="A124">
        <v>2021</v>
      </c>
      <c r="B124" t="s">
        <v>6</v>
      </c>
      <c r="C124" s="2" t="s">
        <v>28</v>
      </c>
      <c r="D124" s="136">
        <v>5</v>
      </c>
      <c r="E124" s="137">
        <v>100</v>
      </c>
      <c r="F124" s="141">
        <f t="shared" si="2"/>
        <v>0.56727932834127526</v>
      </c>
      <c r="G124" s="139">
        <v>40</v>
      </c>
      <c r="H124" s="139"/>
      <c r="I124" s="138">
        <v>20</v>
      </c>
      <c r="J124" s="139">
        <v>45</v>
      </c>
      <c r="K124" s="137">
        <v>100</v>
      </c>
      <c r="L124" s="142">
        <f t="shared" si="3"/>
        <v>7.9016032313448389E-5</v>
      </c>
      <c r="M124" s="139">
        <v>44</v>
      </c>
      <c r="N124" s="136">
        <v>8814</v>
      </c>
      <c r="O124" s="137">
        <v>1265565.95</v>
      </c>
    </row>
    <row r="125" spans="1:15" x14ac:dyDescent="0.35">
      <c r="A125">
        <v>2021</v>
      </c>
      <c r="B125" t="s">
        <v>6</v>
      </c>
      <c r="C125" s="2" t="s">
        <v>59</v>
      </c>
      <c r="D125" s="136">
        <v>2</v>
      </c>
      <c r="E125" s="137">
        <v>240</v>
      </c>
      <c r="F125" s="141">
        <f t="shared" si="2"/>
        <v>0.25262094227611465</v>
      </c>
      <c r="G125" s="139">
        <v>49</v>
      </c>
      <c r="H125" s="139"/>
      <c r="I125" s="138">
        <v>24</v>
      </c>
      <c r="J125" s="139">
        <v>29</v>
      </c>
      <c r="K125" s="137">
        <v>240</v>
      </c>
      <c r="L125" s="142">
        <f t="shared" si="3"/>
        <v>7.6024005099107432E-5</v>
      </c>
      <c r="M125" s="139">
        <v>45</v>
      </c>
      <c r="N125" s="136">
        <v>7917</v>
      </c>
      <c r="O125" s="137">
        <v>3156897.6099999989</v>
      </c>
    </row>
    <row r="126" spans="1:15" x14ac:dyDescent="0.35">
      <c r="A126">
        <v>2021</v>
      </c>
      <c r="B126" t="s">
        <v>6</v>
      </c>
      <c r="C126" s="2" t="s">
        <v>37</v>
      </c>
      <c r="D126" s="136">
        <v>2</v>
      </c>
      <c r="E126" s="137">
        <v>100</v>
      </c>
      <c r="F126" s="141">
        <f t="shared" si="2"/>
        <v>0.26308866087871613</v>
      </c>
      <c r="G126" s="139">
        <v>48</v>
      </c>
      <c r="H126" s="139"/>
      <c r="I126" s="138">
        <v>20</v>
      </c>
      <c r="J126" s="139">
        <v>46</v>
      </c>
      <c r="K126" s="137">
        <v>100</v>
      </c>
      <c r="L126" s="142">
        <f t="shared" si="3"/>
        <v>7.4470170429602177E-5</v>
      </c>
      <c r="M126" s="139">
        <v>46</v>
      </c>
      <c r="N126" s="136">
        <v>7602</v>
      </c>
      <c r="O126" s="137">
        <v>1342819.54</v>
      </c>
    </row>
    <row r="127" spans="1:15" x14ac:dyDescent="0.35">
      <c r="A127">
        <v>2021</v>
      </c>
      <c r="B127" t="s">
        <v>6</v>
      </c>
      <c r="C127" s="2" t="s">
        <v>87</v>
      </c>
      <c r="D127" s="136">
        <v>11</v>
      </c>
      <c r="E127" s="137">
        <v>150</v>
      </c>
      <c r="F127" s="141">
        <f t="shared" si="2"/>
        <v>0.80870460226437291</v>
      </c>
      <c r="G127" s="139">
        <v>26</v>
      </c>
      <c r="H127" s="139"/>
      <c r="I127" s="138">
        <v>30</v>
      </c>
      <c r="J127" s="139">
        <v>14</v>
      </c>
      <c r="K127" s="137">
        <v>150</v>
      </c>
      <c r="L127" s="142">
        <f t="shared" si="3"/>
        <v>5.007220812989995E-5</v>
      </c>
      <c r="M127" s="139">
        <v>47</v>
      </c>
      <c r="N127" s="136">
        <v>13602</v>
      </c>
      <c r="O127" s="137">
        <v>2995673.7600000012</v>
      </c>
    </row>
    <row r="128" spans="1:15" x14ac:dyDescent="0.35">
      <c r="A128">
        <v>2021</v>
      </c>
      <c r="B128" t="s">
        <v>6</v>
      </c>
      <c r="C128" s="2" t="s">
        <v>22</v>
      </c>
      <c r="D128" s="136">
        <v>2</v>
      </c>
      <c r="E128" s="137">
        <v>140</v>
      </c>
      <c r="F128" s="141">
        <f t="shared" si="2"/>
        <v>0.12001920307249159</v>
      </c>
      <c r="G128" s="139">
        <v>54</v>
      </c>
      <c r="H128" s="139"/>
      <c r="I128" s="138">
        <v>20</v>
      </c>
      <c r="J128" s="139">
        <v>48</v>
      </c>
      <c r="K128" s="137">
        <v>140</v>
      </c>
      <c r="L128" s="142">
        <f t="shared" si="3"/>
        <v>4.78261702364399E-5</v>
      </c>
      <c r="M128" s="139">
        <v>48</v>
      </c>
      <c r="N128" s="136">
        <v>16664</v>
      </c>
      <c r="O128" s="137">
        <v>2927267.6300000008</v>
      </c>
    </row>
    <row r="129" spans="1:15" x14ac:dyDescent="0.35">
      <c r="A129">
        <v>2021</v>
      </c>
      <c r="B129" t="s">
        <v>6</v>
      </c>
      <c r="C129" s="2" t="s">
        <v>64</v>
      </c>
      <c r="D129" s="136">
        <v>1</v>
      </c>
      <c r="E129" s="137">
        <v>40</v>
      </c>
      <c r="F129" s="141">
        <f t="shared" si="2"/>
        <v>4.5047074192531192E-2</v>
      </c>
      <c r="G129" s="139">
        <v>56</v>
      </c>
      <c r="H129" s="139"/>
      <c r="I129" s="138">
        <v>20</v>
      </c>
      <c r="J129" s="139">
        <v>49</v>
      </c>
      <c r="K129" s="137">
        <v>40</v>
      </c>
      <c r="L129" s="142">
        <f t="shared" si="3"/>
        <v>2.128458606886381E-5</v>
      </c>
      <c r="M129" s="139">
        <v>49</v>
      </c>
      <c r="N129" s="136">
        <v>22199</v>
      </c>
      <c r="O129" s="137">
        <v>1879294.24</v>
      </c>
    </row>
    <row r="130" spans="1:15" x14ac:dyDescent="0.35">
      <c r="A130">
        <v>2021</v>
      </c>
      <c r="B130" t="s">
        <v>6</v>
      </c>
      <c r="C130" s="2" t="s">
        <v>52</v>
      </c>
      <c r="D130" s="136">
        <v>3</v>
      </c>
      <c r="E130" s="137">
        <v>175</v>
      </c>
      <c r="F130" s="141">
        <f t="shared" ref="F130:F193" si="4">(D130/N130)*1000</f>
        <v>5.5577168899016288E-2</v>
      </c>
      <c r="G130" s="139">
        <v>55</v>
      </c>
      <c r="H130" s="139"/>
      <c r="I130" s="138">
        <v>35</v>
      </c>
      <c r="J130" s="139">
        <v>9</v>
      </c>
      <c r="K130" s="137">
        <v>175</v>
      </c>
      <c r="L130" s="142">
        <f t="shared" ref="L130:L193" si="5">K130/O130</f>
        <v>2.012212730775748E-5</v>
      </c>
      <c r="M130" s="139">
        <v>50</v>
      </c>
      <c r="N130" s="136">
        <v>53979</v>
      </c>
      <c r="O130" s="137">
        <v>8696893.5899999999</v>
      </c>
    </row>
    <row r="131" spans="1:15" x14ac:dyDescent="0.35">
      <c r="A131">
        <v>2021</v>
      </c>
      <c r="B131" t="s">
        <v>6</v>
      </c>
      <c r="C131" s="2" t="s">
        <v>67</v>
      </c>
      <c r="D131" s="136">
        <v>2</v>
      </c>
      <c r="E131" s="137">
        <v>80</v>
      </c>
      <c r="F131" s="141">
        <f t="shared" si="4"/>
        <v>0.1528117359413203</v>
      </c>
      <c r="G131" s="139">
        <v>53</v>
      </c>
      <c r="H131" s="139"/>
      <c r="I131" s="138">
        <v>40</v>
      </c>
      <c r="J131" s="139">
        <v>3</v>
      </c>
      <c r="K131" s="137">
        <v>80</v>
      </c>
      <c r="L131" s="142">
        <f t="shared" si="5"/>
        <v>1.9131184883096334E-5</v>
      </c>
      <c r="M131" s="139">
        <v>51</v>
      </c>
      <c r="N131" s="136">
        <v>13088</v>
      </c>
      <c r="O131" s="137">
        <v>4181654.22</v>
      </c>
    </row>
    <row r="132" spans="1:15" x14ac:dyDescent="0.35">
      <c r="A132">
        <v>2021</v>
      </c>
      <c r="B132" t="s">
        <v>6</v>
      </c>
      <c r="C132" s="2" t="s">
        <v>88</v>
      </c>
      <c r="D132" s="136">
        <v>31</v>
      </c>
      <c r="E132" s="137">
        <v>0</v>
      </c>
      <c r="F132" s="141">
        <f t="shared" si="4"/>
        <v>4.5608356627924085</v>
      </c>
      <c r="G132" s="139">
        <v>2</v>
      </c>
      <c r="H132" s="139"/>
      <c r="I132" s="138">
        <v>0</v>
      </c>
      <c r="J132" s="139" t="s">
        <v>97</v>
      </c>
      <c r="K132" s="137">
        <v>0</v>
      </c>
      <c r="L132" s="142">
        <f t="shared" si="5"/>
        <v>0</v>
      </c>
      <c r="M132" s="139" t="s">
        <v>97</v>
      </c>
      <c r="N132" s="136">
        <v>6797</v>
      </c>
      <c r="O132" s="137">
        <v>3108628.77</v>
      </c>
    </row>
    <row r="133" spans="1:15" x14ac:dyDescent="0.35">
      <c r="A133">
        <v>2021</v>
      </c>
      <c r="B133" t="s">
        <v>6</v>
      </c>
      <c r="C133" s="2" t="s">
        <v>26</v>
      </c>
      <c r="D133" s="136">
        <v>28</v>
      </c>
      <c r="E133" s="137">
        <v>0</v>
      </c>
      <c r="F133" s="141">
        <f t="shared" si="4"/>
        <v>2.1164021164021167</v>
      </c>
      <c r="G133" s="139">
        <v>13</v>
      </c>
      <c r="H133" s="139"/>
      <c r="I133" s="138">
        <v>0</v>
      </c>
      <c r="J133" s="139" t="s">
        <v>97</v>
      </c>
      <c r="K133" s="137">
        <v>0</v>
      </c>
      <c r="L133" s="142">
        <f t="shared" si="5"/>
        <v>0</v>
      </c>
      <c r="M133" s="139" t="s">
        <v>97</v>
      </c>
      <c r="N133" s="136">
        <v>13230</v>
      </c>
      <c r="O133" s="137">
        <v>2048665.08</v>
      </c>
    </row>
    <row r="134" spans="1:15" x14ac:dyDescent="0.35">
      <c r="A134">
        <v>2021</v>
      </c>
      <c r="B134" t="s">
        <v>6</v>
      </c>
      <c r="C134" s="2" t="s">
        <v>18</v>
      </c>
      <c r="D134" s="136">
        <v>9</v>
      </c>
      <c r="E134" s="137">
        <v>0</v>
      </c>
      <c r="F134" s="141">
        <f t="shared" si="4"/>
        <v>2.054794520547945</v>
      </c>
      <c r="G134" s="139">
        <v>15</v>
      </c>
      <c r="H134" s="139"/>
      <c r="I134" s="138">
        <v>0</v>
      </c>
      <c r="J134" s="139" t="s">
        <v>97</v>
      </c>
      <c r="K134" s="137">
        <v>0</v>
      </c>
      <c r="L134" s="142">
        <f t="shared" si="5"/>
        <v>0</v>
      </c>
      <c r="M134" s="139" t="s">
        <v>97</v>
      </c>
      <c r="N134" s="136">
        <v>4380</v>
      </c>
      <c r="O134" s="137">
        <v>574634.2899999998</v>
      </c>
    </row>
    <row r="135" spans="1:15" x14ac:dyDescent="0.35">
      <c r="A135">
        <v>2021</v>
      </c>
      <c r="B135" t="s">
        <v>6</v>
      </c>
      <c r="C135" s="2" t="s">
        <v>91</v>
      </c>
      <c r="D135" s="136">
        <v>8</v>
      </c>
      <c r="E135" s="137">
        <v>0</v>
      </c>
      <c r="F135" s="141">
        <f t="shared" si="4"/>
        <v>0.70372976776917662</v>
      </c>
      <c r="G135" s="139">
        <v>34</v>
      </c>
      <c r="H135" s="139"/>
      <c r="I135" s="138">
        <v>0</v>
      </c>
      <c r="J135" s="139" t="s">
        <v>97</v>
      </c>
      <c r="K135" s="137">
        <v>0</v>
      </c>
      <c r="L135" s="142">
        <f t="shared" si="5"/>
        <v>0</v>
      </c>
      <c r="M135" s="139" t="s">
        <v>97</v>
      </c>
      <c r="N135" s="136">
        <v>11368</v>
      </c>
      <c r="O135" s="137">
        <v>1856155.07</v>
      </c>
    </row>
    <row r="136" spans="1:15" x14ac:dyDescent="0.35">
      <c r="A136">
        <v>2021</v>
      </c>
      <c r="B136" t="s">
        <v>6</v>
      </c>
      <c r="C136" s="2" t="s">
        <v>63</v>
      </c>
      <c r="D136" s="136">
        <v>2</v>
      </c>
      <c r="E136" s="137">
        <v>0</v>
      </c>
      <c r="F136" s="141">
        <f t="shared" si="4"/>
        <v>0.38044512079132586</v>
      </c>
      <c r="G136" s="139">
        <v>43</v>
      </c>
      <c r="H136" s="139"/>
      <c r="I136" s="138">
        <v>0</v>
      </c>
      <c r="J136" s="139" t="s">
        <v>97</v>
      </c>
      <c r="K136" s="137">
        <v>0</v>
      </c>
      <c r="L136" s="142">
        <f t="shared" si="5"/>
        <v>0</v>
      </c>
      <c r="M136" s="139" t="s">
        <v>97</v>
      </c>
      <c r="N136" s="136">
        <v>5257</v>
      </c>
      <c r="O136" s="137">
        <v>525055.34999999986</v>
      </c>
    </row>
    <row r="137" spans="1:15" x14ac:dyDescent="0.35">
      <c r="A137">
        <v>2021</v>
      </c>
      <c r="B137" t="s">
        <v>6</v>
      </c>
      <c r="C137" s="2" t="s">
        <v>17</v>
      </c>
      <c r="D137" s="136">
        <v>0</v>
      </c>
      <c r="E137" s="137">
        <v>0</v>
      </c>
      <c r="F137" s="141">
        <f t="shared" si="4"/>
        <v>0</v>
      </c>
      <c r="G137" s="139" t="e">
        <f t="shared" ref="G137:G159" si="6">D137/E137</f>
        <v>#DIV/0!</v>
      </c>
      <c r="H137" s="139"/>
      <c r="I137" s="138">
        <v>0</v>
      </c>
      <c r="J137" s="139" t="e">
        <f t="shared" ref="J137:J159" si="7">D137/E137</f>
        <v>#DIV/0!</v>
      </c>
      <c r="K137" s="137">
        <v>0</v>
      </c>
      <c r="L137" s="142">
        <f t="shared" si="5"/>
        <v>0</v>
      </c>
      <c r="M137" s="139" t="e">
        <f t="shared" ref="M137:M159" si="8">D137/E137</f>
        <v>#DIV/0!</v>
      </c>
      <c r="N137" s="136">
        <v>6273</v>
      </c>
      <c r="O137" s="137">
        <v>1027989.73</v>
      </c>
    </row>
    <row r="138" spans="1:15" x14ac:dyDescent="0.35">
      <c r="A138">
        <v>2021</v>
      </c>
      <c r="B138" t="s">
        <v>6</v>
      </c>
      <c r="C138" s="2" t="s">
        <v>21</v>
      </c>
      <c r="D138" s="136">
        <v>0</v>
      </c>
      <c r="E138" s="137">
        <v>0</v>
      </c>
      <c r="F138" s="141">
        <f t="shared" si="4"/>
        <v>0</v>
      </c>
      <c r="G138" s="139" t="e">
        <f t="shared" si="6"/>
        <v>#DIV/0!</v>
      </c>
      <c r="H138" s="139"/>
      <c r="I138" s="138">
        <v>0</v>
      </c>
      <c r="J138" s="139" t="e">
        <f t="shared" si="7"/>
        <v>#DIV/0!</v>
      </c>
      <c r="K138" s="137">
        <v>0</v>
      </c>
      <c r="L138" s="142">
        <f t="shared" si="5"/>
        <v>0</v>
      </c>
      <c r="M138" s="139" t="e">
        <f t="shared" si="8"/>
        <v>#DIV/0!</v>
      </c>
      <c r="N138" s="136">
        <v>4343</v>
      </c>
      <c r="O138" s="137">
        <v>323240.25000000012</v>
      </c>
    </row>
    <row r="139" spans="1:15" x14ac:dyDescent="0.35">
      <c r="A139">
        <v>2021</v>
      </c>
      <c r="B139" t="s">
        <v>6</v>
      </c>
      <c r="C139" s="2" t="s">
        <v>25</v>
      </c>
      <c r="D139" s="136">
        <v>0</v>
      </c>
      <c r="E139" s="137">
        <v>0</v>
      </c>
      <c r="F139" s="141">
        <f t="shared" si="4"/>
        <v>0</v>
      </c>
      <c r="G139" s="139" t="e">
        <f t="shared" si="6"/>
        <v>#DIV/0!</v>
      </c>
      <c r="H139" s="139"/>
      <c r="I139" s="138">
        <v>0</v>
      </c>
      <c r="J139" s="139" t="e">
        <f t="shared" si="7"/>
        <v>#DIV/0!</v>
      </c>
      <c r="K139" s="137">
        <v>0</v>
      </c>
      <c r="L139" s="142">
        <f t="shared" si="5"/>
        <v>0</v>
      </c>
      <c r="M139" s="139" t="e">
        <f t="shared" si="8"/>
        <v>#DIV/0!</v>
      </c>
      <c r="N139" s="136">
        <v>6902</v>
      </c>
      <c r="O139" s="137">
        <v>896396.6100000001</v>
      </c>
    </row>
    <row r="140" spans="1:15" x14ac:dyDescent="0.35">
      <c r="A140">
        <v>2021</v>
      </c>
      <c r="B140" t="s">
        <v>6</v>
      </c>
      <c r="C140" s="2" t="s">
        <v>29</v>
      </c>
      <c r="D140" s="136">
        <v>0</v>
      </c>
      <c r="E140" s="137">
        <v>0</v>
      </c>
      <c r="F140" s="141">
        <f t="shared" si="4"/>
        <v>0</v>
      </c>
      <c r="G140" s="139" t="e">
        <f t="shared" si="6"/>
        <v>#DIV/0!</v>
      </c>
      <c r="H140" s="139"/>
      <c r="I140" s="138">
        <v>0</v>
      </c>
      <c r="J140" s="139" t="e">
        <f t="shared" si="7"/>
        <v>#DIV/0!</v>
      </c>
      <c r="K140" s="137">
        <v>0</v>
      </c>
      <c r="L140" s="142">
        <f t="shared" si="5"/>
        <v>0</v>
      </c>
      <c r="M140" s="139" t="e">
        <f t="shared" si="8"/>
        <v>#DIV/0!</v>
      </c>
      <c r="N140" s="136">
        <v>4810</v>
      </c>
      <c r="O140" s="137">
        <v>512799.93999999989</v>
      </c>
    </row>
    <row r="141" spans="1:15" x14ac:dyDescent="0.35">
      <c r="A141">
        <v>2021</v>
      </c>
      <c r="B141" t="s">
        <v>6</v>
      </c>
      <c r="C141" s="2" t="s">
        <v>32</v>
      </c>
      <c r="D141" s="136">
        <v>0</v>
      </c>
      <c r="E141" s="137">
        <v>0</v>
      </c>
      <c r="F141" s="141">
        <f t="shared" si="4"/>
        <v>0</v>
      </c>
      <c r="G141" s="139" t="e">
        <f t="shared" si="6"/>
        <v>#DIV/0!</v>
      </c>
      <c r="H141" s="139"/>
      <c r="I141" s="138">
        <v>0</v>
      </c>
      <c r="J141" s="139" t="e">
        <f t="shared" si="7"/>
        <v>#DIV/0!</v>
      </c>
      <c r="K141" s="137">
        <v>0</v>
      </c>
      <c r="L141" s="142">
        <f t="shared" si="5"/>
        <v>0</v>
      </c>
      <c r="M141" s="139" t="e">
        <f t="shared" si="8"/>
        <v>#DIV/0!</v>
      </c>
      <c r="N141" s="136">
        <v>5776</v>
      </c>
      <c r="O141" s="137">
        <v>839144.98999999964</v>
      </c>
    </row>
    <row r="142" spans="1:15" x14ac:dyDescent="0.35">
      <c r="A142">
        <v>2021</v>
      </c>
      <c r="B142" t="s">
        <v>6</v>
      </c>
      <c r="C142" s="2" t="s">
        <v>33</v>
      </c>
      <c r="D142" s="136">
        <v>0</v>
      </c>
      <c r="E142" s="137">
        <v>0</v>
      </c>
      <c r="F142" s="141">
        <f t="shared" si="4"/>
        <v>0</v>
      </c>
      <c r="G142" s="139" t="e">
        <f t="shared" si="6"/>
        <v>#DIV/0!</v>
      </c>
      <c r="H142" s="139"/>
      <c r="I142" s="138">
        <v>0</v>
      </c>
      <c r="J142" s="139" t="e">
        <f t="shared" si="7"/>
        <v>#DIV/0!</v>
      </c>
      <c r="K142" s="137">
        <v>0</v>
      </c>
      <c r="L142" s="142">
        <f t="shared" si="5"/>
        <v>0</v>
      </c>
      <c r="M142" s="139" t="e">
        <f t="shared" si="8"/>
        <v>#DIV/0!</v>
      </c>
      <c r="N142" s="136">
        <v>5405</v>
      </c>
      <c r="O142" s="137">
        <v>1293641.79</v>
      </c>
    </row>
    <row r="143" spans="1:15" x14ac:dyDescent="0.35">
      <c r="A143">
        <v>2021</v>
      </c>
      <c r="B143" t="s">
        <v>6</v>
      </c>
      <c r="C143" s="2" t="s">
        <v>36</v>
      </c>
      <c r="D143" s="136">
        <v>0</v>
      </c>
      <c r="E143" s="137">
        <v>0</v>
      </c>
      <c r="F143" s="141">
        <f t="shared" si="4"/>
        <v>0</v>
      </c>
      <c r="G143" s="139" t="e">
        <f t="shared" si="6"/>
        <v>#DIV/0!</v>
      </c>
      <c r="H143" s="139"/>
      <c r="I143" s="138">
        <v>0</v>
      </c>
      <c r="J143" s="139" t="e">
        <f t="shared" si="7"/>
        <v>#DIV/0!</v>
      </c>
      <c r="K143" s="137">
        <v>0</v>
      </c>
      <c r="L143" s="142">
        <f t="shared" si="5"/>
        <v>0</v>
      </c>
      <c r="M143" s="139" t="e">
        <f t="shared" si="8"/>
        <v>#DIV/0!</v>
      </c>
      <c r="N143" s="136">
        <v>6157</v>
      </c>
      <c r="O143" s="137">
        <v>385918.2</v>
      </c>
    </row>
    <row r="144" spans="1:15" x14ac:dyDescent="0.35">
      <c r="A144">
        <v>2021</v>
      </c>
      <c r="B144" t="s">
        <v>6</v>
      </c>
      <c r="C144" s="2" t="s">
        <v>41</v>
      </c>
      <c r="D144" s="136">
        <v>0</v>
      </c>
      <c r="E144" s="137">
        <v>0</v>
      </c>
      <c r="F144" s="141">
        <f t="shared" si="4"/>
        <v>0</v>
      </c>
      <c r="G144" s="139" t="e">
        <f t="shared" si="6"/>
        <v>#DIV/0!</v>
      </c>
      <c r="H144" s="139"/>
      <c r="I144" s="138">
        <v>0</v>
      </c>
      <c r="J144" s="139" t="e">
        <f t="shared" si="7"/>
        <v>#DIV/0!</v>
      </c>
      <c r="K144" s="137">
        <v>0</v>
      </c>
      <c r="L144" s="142">
        <f t="shared" si="5"/>
        <v>0</v>
      </c>
      <c r="M144" s="139" t="e">
        <f t="shared" si="8"/>
        <v>#DIV/0!</v>
      </c>
      <c r="N144" s="136">
        <v>2484</v>
      </c>
      <c r="O144" s="137">
        <v>2402741.6300000022</v>
      </c>
    </row>
    <row r="145" spans="1:15" x14ac:dyDescent="0.35">
      <c r="A145">
        <v>2021</v>
      </c>
      <c r="B145" t="s">
        <v>6</v>
      </c>
      <c r="C145" s="2" t="s">
        <v>42</v>
      </c>
      <c r="D145" s="136">
        <v>0</v>
      </c>
      <c r="E145" s="137">
        <v>0</v>
      </c>
      <c r="F145" s="141">
        <f t="shared" si="4"/>
        <v>0</v>
      </c>
      <c r="G145" s="139" t="e">
        <f t="shared" si="6"/>
        <v>#DIV/0!</v>
      </c>
      <c r="H145" s="139"/>
      <c r="I145" s="138">
        <v>0</v>
      </c>
      <c r="J145" s="139" t="e">
        <f t="shared" si="7"/>
        <v>#DIV/0!</v>
      </c>
      <c r="K145" s="137">
        <v>0</v>
      </c>
      <c r="L145" s="142">
        <f t="shared" si="5"/>
        <v>0</v>
      </c>
      <c r="M145" s="139" t="e">
        <f t="shared" si="8"/>
        <v>#DIV/0!</v>
      </c>
      <c r="N145" s="136">
        <v>5411</v>
      </c>
      <c r="O145" s="137">
        <v>407579.18000000011</v>
      </c>
    </row>
    <row r="146" spans="1:15" x14ac:dyDescent="0.35">
      <c r="A146">
        <v>2021</v>
      </c>
      <c r="B146" t="s">
        <v>6</v>
      </c>
      <c r="C146" s="2" t="s">
        <v>47</v>
      </c>
      <c r="D146" s="136">
        <v>0</v>
      </c>
      <c r="E146" s="137">
        <v>0</v>
      </c>
      <c r="F146" s="141">
        <f t="shared" si="4"/>
        <v>0</v>
      </c>
      <c r="G146" s="139" t="e">
        <f t="shared" si="6"/>
        <v>#DIV/0!</v>
      </c>
      <c r="H146" s="139"/>
      <c r="I146" s="138">
        <v>0</v>
      </c>
      <c r="J146" s="139" t="e">
        <f t="shared" si="7"/>
        <v>#DIV/0!</v>
      </c>
      <c r="K146" s="137">
        <v>0</v>
      </c>
      <c r="L146" s="142">
        <f t="shared" si="5"/>
        <v>0</v>
      </c>
      <c r="M146" s="139" t="e">
        <f t="shared" si="8"/>
        <v>#DIV/0!</v>
      </c>
      <c r="N146" s="136">
        <v>15574</v>
      </c>
      <c r="O146" s="137">
        <v>2290330.1199999992</v>
      </c>
    </row>
    <row r="147" spans="1:15" x14ac:dyDescent="0.35">
      <c r="A147">
        <v>2021</v>
      </c>
      <c r="B147" t="s">
        <v>6</v>
      </c>
      <c r="C147" s="2" t="s">
        <v>48</v>
      </c>
      <c r="D147" s="136">
        <v>0</v>
      </c>
      <c r="E147" s="137">
        <v>0</v>
      </c>
      <c r="F147" s="141">
        <f t="shared" si="4"/>
        <v>0</v>
      </c>
      <c r="G147" s="139" t="e">
        <f t="shared" si="6"/>
        <v>#DIV/0!</v>
      </c>
      <c r="H147" s="139"/>
      <c r="I147" s="138">
        <v>0</v>
      </c>
      <c r="J147" s="139" t="e">
        <f t="shared" si="7"/>
        <v>#DIV/0!</v>
      </c>
      <c r="K147" s="137">
        <v>0</v>
      </c>
      <c r="L147" s="142">
        <f t="shared" si="5"/>
        <v>0</v>
      </c>
      <c r="M147" s="139" t="e">
        <f t="shared" si="8"/>
        <v>#DIV/0!</v>
      </c>
      <c r="N147" s="136">
        <v>1998</v>
      </c>
      <c r="O147" s="137">
        <v>188748.37</v>
      </c>
    </row>
    <row r="148" spans="1:15" x14ac:dyDescent="0.35">
      <c r="A148">
        <v>2021</v>
      </c>
      <c r="B148" t="s">
        <v>6</v>
      </c>
      <c r="C148" s="2" t="s">
        <v>53</v>
      </c>
      <c r="D148" s="136">
        <v>0</v>
      </c>
      <c r="E148" s="137">
        <v>0</v>
      </c>
      <c r="F148" s="141">
        <f t="shared" si="4"/>
        <v>0</v>
      </c>
      <c r="G148" s="139" t="e">
        <f t="shared" si="6"/>
        <v>#DIV/0!</v>
      </c>
      <c r="H148" s="139"/>
      <c r="I148" s="138">
        <v>0</v>
      </c>
      <c r="J148" s="139" t="e">
        <f t="shared" si="7"/>
        <v>#DIV/0!</v>
      </c>
      <c r="K148" s="137">
        <v>0</v>
      </c>
      <c r="L148" s="142">
        <f t="shared" si="5"/>
        <v>0</v>
      </c>
      <c r="M148" s="139" t="e">
        <f t="shared" si="8"/>
        <v>#DIV/0!</v>
      </c>
      <c r="N148" s="136">
        <v>4714</v>
      </c>
      <c r="O148" s="137">
        <v>586410.44000000018</v>
      </c>
    </row>
    <row r="149" spans="1:15" x14ac:dyDescent="0.35">
      <c r="A149">
        <v>2021</v>
      </c>
      <c r="B149" t="s">
        <v>6</v>
      </c>
      <c r="C149" s="2" t="s">
        <v>55</v>
      </c>
      <c r="D149" s="136">
        <v>0</v>
      </c>
      <c r="E149" s="137">
        <v>0</v>
      </c>
      <c r="F149" s="141">
        <f t="shared" si="4"/>
        <v>0</v>
      </c>
      <c r="G149" s="139" t="e">
        <f t="shared" si="6"/>
        <v>#DIV/0!</v>
      </c>
      <c r="H149" s="139"/>
      <c r="I149" s="138">
        <v>0</v>
      </c>
      <c r="J149" s="139" t="e">
        <f t="shared" si="7"/>
        <v>#DIV/0!</v>
      </c>
      <c r="K149" s="137">
        <v>0</v>
      </c>
      <c r="L149" s="142">
        <f t="shared" si="5"/>
        <v>0</v>
      </c>
      <c r="M149" s="139" t="e">
        <f t="shared" si="8"/>
        <v>#DIV/0!</v>
      </c>
      <c r="N149" s="136">
        <v>6506</v>
      </c>
      <c r="O149" s="137">
        <v>1037190.82</v>
      </c>
    </row>
    <row r="150" spans="1:15" x14ac:dyDescent="0.35">
      <c r="A150">
        <v>2021</v>
      </c>
      <c r="B150" t="s">
        <v>6</v>
      </c>
      <c r="C150" s="2" t="s">
        <v>57</v>
      </c>
      <c r="D150" s="136">
        <v>0</v>
      </c>
      <c r="E150" s="137">
        <v>0</v>
      </c>
      <c r="F150" s="141">
        <f t="shared" si="4"/>
        <v>0</v>
      </c>
      <c r="G150" s="139" t="e">
        <f t="shared" si="6"/>
        <v>#DIV/0!</v>
      </c>
      <c r="H150" s="139"/>
      <c r="I150" s="138">
        <v>0</v>
      </c>
      <c r="J150" s="139" t="e">
        <f t="shared" si="7"/>
        <v>#DIV/0!</v>
      </c>
      <c r="K150" s="137">
        <v>0</v>
      </c>
      <c r="L150" s="142">
        <f t="shared" si="5"/>
        <v>0</v>
      </c>
      <c r="M150" s="139" t="e">
        <f t="shared" si="8"/>
        <v>#DIV/0!</v>
      </c>
      <c r="N150" s="136">
        <v>5413</v>
      </c>
      <c r="O150" s="137">
        <v>844553.91999999993</v>
      </c>
    </row>
    <row r="151" spans="1:15" x14ac:dyDescent="0.35">
      <c r="A151">
        <v>2021</v>
      </c>
      <c r="B151" t="s">
        <v>6</v>
      </c>
      <c r="C151" s="2" t="s">
        <v>66</v>
      </c>
      <c r="D151" s="136">
        <v>0</v>
      </c>
      <c r="E151" s="137">
        <v>0</v>
      </c>
      <c r="F151" s="141">
        <f t="shared" si="4"/>
        <v>0</v>
      </c>
      <c r="G151" s="139" t="e">
        <f t="shared" si="6"/>
        <v>#DIV/0!</v>
      </c>
      <c r="H151" s="139"/>
      <c r="I151" s="138">
        <v>0</v>
      </c>
      <c r="J151" s="139" t="e">
        <f t="shared" si="7"/>
        <v>#DIV/0!</v>
      </c>
      <c r="K151" s="137">
        <v>0</v>
      </c>
      <c r="L151" s="142">
        <f t="shared" si="5"/>
        <v>0</v>
      </c>
      <c r="M151" s="139" t="e">
        <f t="shared" si="8"/>
        <v>#DIV/0!</v>
      </c>
      <c r="N151" s="136">
        <v>5599</v>
      </c>
      <c r="O151" s="137">
        <v>858735.23999999953</v>
      </c>
    </row>
    <row r="152" spans="1:15" x14ac:dyDescent="0.35">
      <c r="A152">
        <v>2021</v>
      </c>
      <c r="B152" t="s">
        <v>6</v>
      </c>
      <c r="C152" s="2" t="s">
        <v>68</v>
      </c>
      <c r="D152" s="136">
        <v>0</v>
      </c>
      <c r="E152" s="137">
        <v>0</v>
      </c>
      <c r="F152" s="141">
        <f t="shared" si="4"/>
        <v>0</v>
      </c>
      <c r="G152" s="139" t="e">
        <f t="shared" si="6"/>
        <v>#DIV/0!</v>
      </c>
      <c r="H152" s="139"/>
      <c r="I152" s="138">
        <v>0</v>
      </c>
      <c r="J152" s="139" t="e">
        <f t="shared" si="7"/>
        <v>#DIV/0!</v>
      </c>
      <c r="K152" s="137">
        <v>0</v>
      </c>
      <c r="L152" s="142">
        <f t="shared" si="5"/>
        <v>0</v>
      </c>
      <c r="M152" s="139" t="e">
        <f t="shared" si="8"/>
        <v>#DIV/0!</v>
      </c>
      <c r="N152" s="136">
        <v>179</v>
      </c>
      <c r="O152" s="137">
        <v>188123.54</v>
      </c>
    </row>
    <row r="153" spans="1:15" x14ac:dyDescent="0.35">
      <c r="A153">
        <v>2021</v>
      </c>
      <c r="B153" t="s">
        <v>6</v>
      </c>
      <c r="C153" s="2" t="s">
        <v>72</v>
      </c>
      <c r="D153" s="136">
        <v>0</v>
      </c>
      <c r="E153" s="137">
        <v>0</v>
      </c>
      <c r="F153" s="141">
        <f t="shared" si="4"/>
        <v>0</v>
      </c>
      <c r="G153" s="139" t="e">
        <f t="shared" si="6"/>
        <v>#DIV/0!</v>
      </c>
      <c r="H153" s="139"/>
      <c r="I153" s="138">
        <v>0</v>
      </c>
      <c r="J153" s="139" t="e">
        <f t="shared" si="7"/>
        <v>#DIV/0!</v>
      </c>
      <c r="K153" s="137">
        <v>0</v>
      </c>
      <c r="L153" s="142">
        <f t="shared" si="5"/>
        <v>0</v>
      </c>
      <c r="M153" s="139" t="e">
        <f t="shared" si="8"/>
        <v>#DIV/0!</v>
      </c>
      <c r="N153" s="136">
        <v>11184</v>
      </c>
      <c r="O153" s="137">
        <v>1041595.69</v>
      </c>
    </row>
    <row r="154" spans="1:15" x14ac:dyDescent="0.35">
      <c r="A154">
        <v>2021</v>
      </c>
      <c r="B154" t="s">
        <v>6</v>
      </c>
      <c r="C154" s="2" t="s">
        <v>74</v>
      </c>
      <c r="D154" s="136">
        <v>0</v>
      </c>
      <c r="E154" s="137">
        <v>0</v>
      </c>
      <c r="F154" s="141">
        <f t="shared" si="4"/>
        <v>0</v>
      </c>
      <c r="G154" s="139" t="e">
        <f t="shared" si="6"/>
        <v>#DIV/0!</v>
      </c>
      <c r="H154" s="139"/>
      <c r="I154" s="138">
        <v>0</v>
      </c>
      <c r="J154" s="139" t="e">
        <f t="shared" si="7"/>
        <v>#DIV/0!</v>
      </c>
      <c r="K154" s="137">
        <v>0</v>
      </c>
      <c r="L154" s="142">
        <f t="shared" si="5"/>
        <v>0</v>
      </c>
      <c r="M154" s="139" t="e">
        <f t="shared" si="8"/>
        <v>#DIV/0!</v>
      </c>
      <c r="N154" s="136">
        <v>3209</v>
      </c>
      <c r="O154" s="137">
        <v>944858.81000000017</v>
      </c>
    </row>
    <row r="155" spans="1:15" x14ac:dyDescent="0.35">
      <c r="A155">
        <v>2021</v>
      </c>
      <c r="B155" t="s">
        <v>6</v>
      </c>
      <c r="C155" s="2" t="s">
        <v>75</v>
      </c>
      <c r="D155" s="136">
        <v>0</v>
      </c>
      <c r="E155" s="137">
        <v>0</v>
      </c>
      <c r="F155" s="141">
        <f t="shared" si="4"/>
        <v>0</v>
      </c>
      <c r="G155" s="139" t="e">
        <f t="shared" si="6"/>
        <v>#DIV/0!</v>
      </c>
      <c r="H155" s="139"/>
      <c r="I155" s="138">
        <v>0</v>
      </c>
      <c r="J155" s="139" t="e">
        <f t="shared" si="7"/>
        <v>#DIV/0!</v>
      </c>
      <c r="K155" s="137">
        <v>0</v>
      </c>
      <c r="L155" s="142">
        <f t="shared" si="5"/>
        <v>0</v>
      </c>
      <c r="M155" s="139" t="e">
        <f t="shared" si="8"/>
        <v>#DIV/0!</v>
      </c>
      <c r="N155" s="136">
        <v>12168</v>
      </c>
      <c r="O155" s="137">
        <v>2078115.7300000009</v>
      </c>
    </row>
    <row r="156" spans="1:15" x14ac:dyDescent="0.35">
      <c r="A156">
        <v>2021</v>
      </c>
      <c r="B156" t="s">
        <v>6</v>
      </c>
      <c r="C156" s="2" t="s">
        <v>79</v>
      </c>
      <c r="D156" s="136">
        <v>0</v>
      </c>
      <c r="E156" s="137">
        <v>0</v>
      </c>
      <c r="F156" s="141">
        <f t="shared" si="4"/>
        <v>0</v>
      </c>
      <c r="G156" s="139" t="e">
        <f t="shared" si="6"/>
        <v>#DIV/0!</v>
      </c>
      <c r="H156" s="139"/>
      <c r="I156" s="138">
        <v>0</v>
      </c>
      <c r="J156" s="139" t="e">
        <f t="shared" si="7"/>
        <v>#DIV/0!</v>
      </c>
      <c r="K156" s="137">
        <v>0</v>
      </c>
      <c r="L156" s="142">
        <f t="shared" si="5"/>
        <v>0</v>
      </c>
      <c r="M156" s="139" t="e">
        <f t="shared" si="8"/>
        <v>#DIV/0!</v>
      </c>
      <c r="N156" s="136">
        <v>12075</v>
      </c>
      <c r="O156" s="137">
        <v>1100381.28</v>
      </c>
    </row>
    <row r="157" spans="1:15" x14ac:dyDescent="0.35">
      <c r="A157">
        <v>2021</v>
      </c>
      <c r="B157" t="s">
        <v>6</v>
      </c>
      <c r="C157" s="2" t="s">
        <v>80</v>
      </c>
      <c r="D157" s="136">
        <v>0</v>
      </c>
      <c r="E157" s="137">
        <v>0</v>
      </c>
      <c r="F157" s="141">
        <f t="shared" si="4"/>
        <v>0</v>
      </c>
      <c r="G157" s="139" t="e">
        <f t="shared" si="6"/>
        <v>#DIV/0!</v>
      </c>
      <c r="H157" s="139"/>
      <c r="I157" s="138">
        <v>0</v>
      </c>
      <c r="J157" s="139" t="e">
        <f t="shared" si="7"/>
        <v>#DIV/0!</v>
      </c>
      <c r="K157" s="137">
        <v>0</v>
      </c>
      <c r="L157" s="142">
        <f t="shared" si="5"/>
        <v>0</v>
      </c>
      <c r="M157" s="139" t="e">
        <f t="shared" si="8"/>
        <v>#DIV/0!</v>
      </c>
      <c r="N157" s="136">
        <v>4617</v>
      </c>
      <c r="O157" s="137">
        <v>412665.55999999988</v>
      </c>
    </row>
    <row r="158" spans="1:15" x14ac:dyDescent="0.35">
      <c r="A158">
        <v>2021</v>
      </c>
      <c r="B158" t="s">
        <v>6</v>
      </c>
      <c r="C158" s="2" t="s">
        <v>85</v>
      </c>
      <c r="D158" s="136">
        <v>0</v>
      </c>
      <c r="E158" s="137">
        <v>0</v>
      </c>
      <c r="F158" s="141">
        <f t="shared" si="4"/>
        <v>0</v>
      </c>
      <c r="G158" s="139" t="e">
        <f t="shared" si="6"/>
        <v>#DIV/0!</v>
      </c>
      <c r="H158" s="139"/>
      <c r="I158" s="138">
        <v>0</v>
      </c>
      <c r="J158" s="139" t="e">
        <f t="shared" si="7"/>
        <v>#DIV/0!</v>
      </c>
      <c r="K158" s="137">
        <v>0</v>
      </c>
      <c r="L158" s="142">
        <f t="shared" si="5"/>
        <v>0</v>
      </c>
      <c r="M158" s="139" t="e">
        <f t="shared" si="8"/>
        <v>#DIV/0!</v>
      </c>
      <c r="N158" s="136">
        <v>21978</v>
      </c>
      <c r="O158" s="137">
        <v>1799077.7599999991</v>
      </c>
    </row>
    <row r="159" spans="1:15" x14ac:dyDescent="0.35">
      <c r="A159">
        <v>2021</v>
      </c>
      <c r="B159" t="s">
        <v>6</v>
      </c>
      <c r="C159" s="2" t="s">
        <v>90</v>
      </c>
      <c r="D159" s="136">
        <v>0</v>
      </c>
      <c r="E159" s="137">
        <v>0</v>
      </c>
      <c r="F159" s="141">
        <f t="shared" si="4"/>
        <v>0</v>
      </c>
      <c r="G159" s="139" t="e">
        <f t="shared" si="6"/>
        <v>#DIV/0!</v>
      </c>
      <c r="H159" s="139"/>
      <c r="I159" s="138">
        <v>0</v>
      </c>
      <c r="J159" s="139" t="e">
        <f t="shared" si="7"/>
        <v>#DIV/0!</v>
      </c>
      <c r="K159" s="137">
        <v>0</v>
      </c>
      <c r="L159" s="142">
        <f t="shared" si="5"/>
        <v>0</v>
      </c>
      <c r="M159" s="139" t="e">
        <f t="shared" si="8"/>
        <v>#DIV/0!</v>
      </c>
      <c r="N159" s="136">
        <v>444</v>
      </c>
      <c r="O159" s="137">
        <v>21736.85</v>
      </c>
    </row>
    <row r="160" spans="1:15" x14ac:dyDescent="0.35">
      <c r="A160">
        <v>2021</v>
      </c>
      <c r="B160" t="s">
        <v>5</v>
      </c>
      <c r="C160" s="2" t="s">
        <v>27</v>
      </c>
      <c r="D160" s="136">
        <v>96</v>
      </c>
      <c r="E160" s="136">
        <v>344450</v>
      </c>
      <c r="F160" s="141">
        <f t="shared" si="4"/>
        <v>8.6145010768126351</v>
      </c>
      <c r="G160" s="139">
        <v>18</v>
      </c>
      <c r="H160" s="139"/>
      <c r="I160" s="138">
        <f t="shared" ref="I160:I223" si="9">E160/D160</f>
        <v>3588.0208333333335</v>
      </c>
      <c r="J160" s="139">
        <v>3</v>
      </c>
      <c r="K160" s="136">
        <v>287071</v>
      </c>
      <c r="L160" s="142">
        <f t="shared" si="5"/>
        <v>0.1617317508732608</v>
      </c>
      <c r="M160" s="143" t="s">
        <v>98</v>
      </c>
      <c r="N160" s="136">
        <v>11144</v>
      </c>
      <c r="O160" s="137">
        <v>1774982.33</v>
      </c>
    </row>
    <row r="161" spans="1:15" x14ac:dyDescent="0.35">
      <c r="A161">
        <v>2021</v>
      </c>
      <c r="B161" t="s">
        <v>5</v>
      </c>
      <c r="C161" s="2" t="s">
        <v>76</v>
      </c>
      <c r="D161" s="136">
        <v>9358</v>
      </c>
      <c r="E161" s="136">
        <v>11566196.779999999</v>
      </c>
      <c r="F161" s="141">
        <f t="shared" si="4"/>
        <v>21.029260739911773</v>
      </c>
      <c r="G161" s="139">
        <v>2</v>
      </c>
      <c r="H161" s="139"/>
      <c r="I161" s="138">
        <f t="shared" si="9"/>
        <v>1235.9688801025859</v>
      </c>
      <c r="J161" s="139">
        <v>17</v>
      </c>
      <c r="K161" s="136">
        <v>11525198.779999999</v>
      </c>
      <c r="L161" s="142">
        <f t="shared" si="5"/>
        <v>0.1478361957573753</v>
      </c>
      <c r="M161" s="143" t="s">
        <v>142</v>
      </c>
      <c r="N161" s="136">
        <v>444999</v>
      </c>
      <c r="O161" s="137">
        <v>77959248.890000105</v>
      </c>
    </row>
    <row r="162" spans="1:15" x14ac:dyDescent="0.35">
      <c r="A162">
        <v>2021</v>
      </c>
      <c r="B162" t="s">
        <v>5</v>
      </c>
      <c r="C162" s="2" t="s">
        <v>0</v>
      </c>
      <c r="D162" s="136">
        <v>263</v>
      </c>
      <c r="E162" s="136">
        <v>518339.45</v>
      </c>
      <c r="F162" s="141">
        <f t="shared" si="4"/>
        <v>8.3662043516986895</v>
      </c>
      <c r="G162" s="139">
        <v>19</v>
      </c>
      <c r="H162" s="139"/>
      <c r="I162" s="138">
        <f t="shared" si="9"/>
        <v>1970.8724334600761</v>
      </c>
      <c r="J162" s="139">
        <v>9</v>
      </c>
      <c r="K162" s="136">
        <v>518339.45</v>
      </c>
      <c r="L162" s="142">
        <f t="shared" si="5"/>
        <v>0.10927172474775386</v>
      </c>
      <c r="M162" s="143" t="s">
        <v>152</v>
      </c>
      <c r="N162" s="136">
        <v>31436</v>
      </c>
      <c r="O162" s="137">
        <v>4743582.5799999991</v>
      </c>
    </row>
    <row r="163" spans="1:15" x14ac:dyDescent="0.35">
      <c r="A163">
        <v>2021</v>
      </c>
      <c r="B163" t="s">
        <v>5</v>
      </c>
      <c r="C163" s="2" t="s">
        <v>18</v>
      </c>
      <c r="D163" s="136">
        <v>50</v>
      </c>
      <c r="E163" s="136">
        <v>89060.42</v>
      </c>
      <c r="F163" s="141">
        <f t="shared" si="4"/>
        <v>11.415525114155251</v>
      </c>
      <c r="G163" s="139">
        <v>12</v>
      </c>
      <c r="H163" s="139"/>
      <c r="I163" s="138">
        <f t="shared" si="9"/>
        <v>1781.2084</v>
      </c>
      <c r="J163" s="139">
        <v>10</v>
      </c>
      <c r="K163" s="136">
        <v>48936.42</v>
      </c>
      <c r="L163" s="142">
        <f t="shared" si="5"/>
        <v>8.5160981256444016E-2</v>
      </c>
      <c r="M163" s="143" t="s">
        <v>118</v>
      </c>
      <c r="N163" s="136">
        <v>4380</v>
      </c>
      <c r="O163" s="137">
        <v>574634.2899999998</v>
      </c>
    </row>
    <row r="164" spans="1:15" x14ac:dyDescent="0.35">
      <c r="A164">
        <v>2021</v>
      </c>
      <c r="B164" t="s">
        <v>5</v>
      </c>
      <c r="C164" s="2" t="s">
        <v>43</v>
      </c>
      <c r="D164" s="136">
        <v>54</v>
      </c>
      <c r="E164" s="136">
        <v>165459</v>
      </c>
      <c r="F164" s="141">
        <f t="shared" si="4"/>
        <v>4.1477840079883252</v>
      </c>
      <c r="G164" s="139">
        <v>53</v>
      </c>
      <c r="H164" s="139"/>
      <c r="I164" s="138">
        <f t="shared" si="9"/>
        <v>3064.0555555555557</v>
      </c>
      <c r="J164" s="139">
        <v>6</v>
      </c>
      <c r="K164" s="136">
        <v>165459</v>
      </c>
      <c r="L164" s="142">
        <f t="shared" si="5"/>
        <v>8.4423155988086557E-2</v>
      </c>
      <c r="M164" s="143" t="s">
        <v>127</v>
      </c>
      <c r="N164" s="136">
        <v>13019</v>
      </c>
      <c r="O164" s="137">
        <v>1959876.98</v>
      </c>
    </row>
    <row r="165" spans="1:15" x14ac:dyDescent="0.35">
      <c r="A165">
        <v>2021</v>
      </c>
      <c r="B165" t="s">
        <v>5</v>
      </c>
      <c r="C165" s="2" t="s">
        <v>34</v>
      </c>
      <c r="D165" s="136">
        <v>46</v>
      </c>
      <c r="E165" s="136">
        <v>163313</v>
      </c>
      <c r="F165" s="141">
        <f t="shared" si="4"/>
        <v>4.6161565479177122</v>
      </c>
      <c r="G165" s="139">
        <v>51</v>
      </c>
      <c r="H165" s="139"/>
      <c r="I165" s="138">
        <f t="shared" si="9"/>
        <v>3550.282608695652</v>
      </c>
      <c r="J165" s="139">
        <v>4</v>
      </c>
      <c r="K165" s="136">
        <v>130757</v>
      </c>
      <c r="L165" s="142">
        <f t="shared" si="5"/>
        <v>7.953933187934499E-2</v>
      </c>
      <c r="M165" s="143" t="s">
        <v>114</v>
      </c>
      <c r="N165" s="136">
        <v>9965</v>
      </c>
      <c r="O165" s="137">
        <v>1643928.82</v>
      </c>
    </row>
    <row r="166" spans="1:15" x14ac:dyDescent="0.35">
      <c r="A166">
        <v>2021</v>
      </c>
      <c r="B166" t="s">
        <v>5</v>
      </c>
      <c r="C166" s="2" t="s">
        <v>52</v>
      </c>
      <c r="D166" s="136">
        <v>1241</v>
      </c>
      <c r="E166" s="136">
        <v>680000</v>
      </c>
      <c r="F166" s="141">
        <f t="shared" si="4"/>
        <v>22.990422201226405</v>
      </c>
      <c r="G166" s="139">
        <v>1</v>
      </c>
      <c r="H166" s="139"/>
      <c r="I166" s="138">
        <f t="shared" si="9"/>
        <v>547.94520547945206</v>
      </c>
      <c r="J166" s="139">
        <v>39</v>
      </c>
      <c r="K166" s="136">
        <v>680000</v>
      </c>
      <c r="L166" s="142">
        <f t="shared" si="5"/>
        <v>7.8188837538714792E-2</v>
      </c>
      <c r="M166" s="143" t="s">
        <v>150</v>
      </c>
      <c r="N166" s="136">
        <v>53979</v>
      </c>
      <c r="O166" s="137">
        <v>8696893.5899999999</v>
      </c>
    </row>
    <row r="167" spans="1:15" x14ac:dyDescent="0.35">
      <c r="A167">
        <v>2021</v>
      </c>
      <c r="B167" t="s">
        <v>5</v>
      </c>
      <c r="C167" s="2" t="s">
        <v>30</v>
      </c>
      <c r="D167" s="136">
        <v>93</v>
      </c>
      <c r="E167" s="136">
        <v>83624.28</v>
      </c>
      <c r="F167" s="141">
        <f t="shared" si="4"/>
        <v>7.2531586335985025</v>
      </c>
      <c r="G167" s="139">
        <v>27</v>
      </c>
      <c r="H167" s="139"/>
      <c r="I167" s="138">
        <f t="shared" si="9"/>
        <v>899.18580645161285</v>
      </c>
      <c r="J167" s="139">
        <v>22</v>
      </c>
      <c r="K167" s="136">
        <v>64813.15</v>
      </c>
      <c r="L167" s="142">
        <f t="shared" si="5"/>
        <v>6.7896881037392956E-2</v>
      </c>
      <c r="M167" s="143" t="s">
        <v>102</v>
      </c>
      <c r="N167" s="136">
        <v>12822</v>
      </c>
      <c r="O167" s="137">
        <v>954582.14000000025</v>
      </c>
    </row>
    <row r="168" spans="1:15" x14ac:dyDescent="0.35">
      <c r="A168">
        <v>2021</v>
      </c>
      <c r="B168" t="s">
        <v>5</v>
      </c>
      <c r="C168" s="2" t="s">
        <v>39</v>
      </c>
      <c r="D168" s="136">
        <v>74</v>
      </c>
      <c r="E168" s="136">
        <v>48086</v>
      </c>
      <c r="F168" s="141">
        <f t="shared" si="4"/>
        <v>9.9757346993798865</v>
      </c>
      <c r="G168" s="139">
        <v>17</v>
      </c>
      <c r="H168" s="139"/>
      <c r="I168" s="138">
        <f t="shared" si="9"/>
        <v>649.81081081081084</v>
      </c>
      <c r="J168" s="139">
        <v>32</v>
      </c>
      <c r="K168" s="136">
        <v>48086</v>
      </c>
      <c r="L168" s="142">
        <f t="shared" si="5"/>
        <v>6.162823999071692E-2</v>
      </c>
      <c r="M168" s="143" t="s">
        <v>139</v>
      </c>
      <c r="N168" s="136">
        <v>7418</v>
      </c>
      <c r="O168" s="137">
        <v>780259.18000000017</v>
      </c>
    </row>
    <row r="169" spans="1:15" x14ac:dyDescent="0.35">
      <c r="A169">
        <v>2021</v>
      </c>
      <c r="B169" t="s">
        <v>5</v>
      </c>
      <c r="C169" s="2" t="s">
        <v>48</v>
      </c>
      <c r="D169" s="136">
        <v>1</v>
      </c>
      <c r="E169" s="136">
        <v>10665</v>
      </c>
      <c r="F169" s="141">
        <f t="shared" si="4"/>
        <v>0.50050050050050054</v>
      </c>
      <c r="G169" s="139">
        <v>76</v>
      </c>
      <c r="H169" s="139"/>
      <c r="I169" s="138">
        <f t="shared" si="9"/>
        <v>10665</v>
      </c>
      <c r="J169" s="139">
        <v>1</v>
      </c>
      <c r="K169" s="136">
        <v>10665</v>
      </c>
      <c r="L169" s="142">
        <f t="shared" si="5"/>
        <v>5.6503799211617037E-2</v>
      </c>
      <c r="M169" s="143" t="s">
        <v>100</v>
      </c>
      <c r="N169" s="136">
        <v>1998</v>
      </c>
      <c r="O169" s="137">
        <v>188748.37</v>
      </c>
    </row>
    <row r="170" spans="1:15" x14ac:dyDescent="0.35">
      <c r="A170">
        <v>2021</v>
      </c>
      <c r="B170" t="s">
        <v>5</v>
      </c>
      <c r="C170" s="2" t="s">
        <v>83</v>
      </c>
      <c r="D170" s="136">
        <v>185</v>
      </c>
      <c r="E170" s="136">
        <v>156578.4</v>
      </c>
      <c r="F170" s="141">
        <f t="shared" si="4"/>
        <v>17.326964503137585</v>
      </c>
      <c r="G170" s="139">
        <v>5</v>
      </c>
      <c r="H170" s="139"/>
      <c r="I170" s="138">
        <f t="shared" si="9"/>
        <v>846.36972972972967</v>
      </c>
      <c r="J170" s="139">
        <v>25</v>
      </c>
      <c r="K170" s="136">
        <v>115279.45</v>
      </c>
      <c r="L170" s="142">
        <f t="shared" si="5"/>
        <v>5.2194170921023464E-2</v>
      </c>
      <c r="M170" s="139" t="s">
        <v>122</v>
      </c>
      <c r="N170" s="136">
        <v>10677</v>
      </c>
      <c r="O170" s="137">
        <v>2208665.2200000021</v>
      </c>
    </row>
    <row r="171" spans="1:15" x14ac:dyDescent="0.35">
      <c r="A171">
        <v>2021</v>
      </c>
      <c r="B171" t="s">
        <v>5</v>
      </c>
      <c r="C171" s="2" t="s">
        <v>21</v>
      </c>
      <c r="D171" s="136">
        <v>34</v>
      </c>
      <c r="E171" s="136">
        <v>14712.19</v>
      </c>
      <c r="F171" s="141">
        <f t="shared" si="4"/>
        <v>7.8286898457287597</v>
      </c>
      <c r="G171" s="139">
        <v>23</v>
      </c>
      <c r="H171" s="139"/>
      <c r="I171" s="138">
        <f t="shared" si="9"/>
        <v>432.71147058823533</v>
      </c>
      <c r="J171" s="139">
        <v>45</v>
      </c>
      <c r="K171" s="136">
        <v>14712.19</v>
      </c>
      <c r="L171" s="142">
        <f t="shared" si="5"/>
        <v>4.5514721635068638E-2</v>
      </c>
      <c r="M171" s="143" t="s">
        <v>137</v>
      </c>
      <c r="N171" s="136">
        <v>4343</v>
      </c>
      <c r="O171" s="137">
        <v>323240.25000000012</v>
      </c>
    </row>
    <row r="172" spans="1:15" x14ac:dyDescent="0.35">
      <c r="A172">
        <v>2021</v>
      </c>
      <c r="B172" t="s">
        <v>5</v>
      </c>
      <c r="C172" s="2" t="s">
        <v>84</v>
      </c>
      <c r="D172" s="136">
        <v>85</v>
      </c>
      <c r="E172" s="136">
        <v>137102</v>
      </c>
      <c r="F172" s="141">
        <f t="shared" si="4"/>
        <v>5.5588254528807797</v>
      </c>
      <c r="G172" s="139">
        <v>39</v>
      </c>
      <c r="H172" s="139"/>
      <c r="I172" s="138">
        <f t="shared" si="9"/>
        <v>1612.964705882353</v>
      </c>
      <c r="J172" s="139">
        <v>12</v>
      </c>
      <c r="K172" s="136">
        <v>137102</v>
      </c>
      <c r="L172" s="142">
        <f t="shared" si="5"/>
        <v>4.2293885061303584E-2</v>
      </c>
      <c r="M172" s="143" t="s">
        <v>106</v>
      </c>
      <c r="N172" s="136">
        <v>15291</v>
      </c>
      <c r="O172" s="137">
        <v>3241650.649999999</v>
      </c>
    </row>
    <row r="173" spans="1:15" x14ac:dyDescent="0.35">
      <c r="A173">
        <v>2021</v>
      </c>
      <c r="B173" t="s">
        <v>5</v>
      </c>
      <c r="C173" s="2" t="s">
        <v>80</v>
      </c>
      <c r="D173" s="136">
        <v>14</v>
      </c>
      <c r="E173" s="136">
        <v>32627</v>
      </c>
      <c r="F173" s="141">
        <f t="shared" si="4"/>
        <v>3.0322720381199915</v>
      </c>
      <c r="G173" s="139">
        <v>62</v>
      </c>
      <c r="H173" s="139"/>
      <c r="I173" s="138">
        <f t="shared" si="9"/>
        <v>2330.5</v>
      </c>
      <c r="J173" s="139">
        <v>7</v>
      </c>
      <c r="K173" s="136">
        <v>16991</v>
      </c>
      <c r="L173" s="142">
        <f t="shared" si="5"/>
        <v>4.1173777622731604E-2</v>
      </c>
      <c r="M173" s="143" t="s">
        <v>110</v>
      </c>
      <c r="N173" s="136">
        <v>4617</v>
      </c>
      <c r="O173" s="137">
        <v>412665.55999999988</v>
      </c>
    </row>
    <row r="174" spans="1:15" x14ac:dyDescent="0.35">
      <c r="A174">
        <v>2021</v>
      </c>
      <c r="B174" t="s">
        <v>5</v>
      </c>
      <c r="C174" s="2" t="s">
        <v>87</v>
      </c>
      <c r="D174" s="136">
        <v>73</v>
      </c>
      <c r="E174" s="136">
        <v>107913.02</v>
      </c>
      <c r="F174" s="141">
        <f t="shared" si="4"/>
        <v>5.3668578150272017</v>
      </c>
      <c r="G174" s="139">
        <v>42</v>
      </c>
      <c r="H174" s="139"/>
      <c r="I174" s="138">
        <f t="shared" si="9"/>
        <v>1478.2605479452056</v>
      </c>
      <c r="J174" s="139">
        <v>14</v>
      </c>
      <c r="K174" s="136">
        <v>107913.02</v>
      </c>
      <c r="L174" s="142">
        <f t="shared" si="5"/>
        <v>3.6022954649107035E-2</v>
      </c>
      <c r="M174" s="143" t="s">
        <v>104</v>
      </c>
      <c r="N174" s="136">
        <v>13602</v>
      </c>
      <c r="O174" s="137">
        <v>2995673.7600000012</v>
      </c>
    </row>
    <row r="175" spans="1:15" x14ac:dyDescent="0.35">
      <c r="A175">
        <v>2021</v>
      </c>
      <c r="B175" t="s">
        <v>5</v>
      </c>
      <c r="C175" s="2" t="s">
        <v>91</v>
      </c>
      <c r="D175" s="136">
        <v>56</v>
      </c>
      <c r="E175" s="136">
        <v>65536.350000000006</v>
      </c>
      <c r="F175" s="141">
        <f t="shared" si="4"/>
        <v>4.9261083743842367</v>
      </c>
      <c r="G175" s="139">
        <v>47</v>
      </c>
      <c r="H175" s="139"/>
      <c r="I175" s="138">
        <f t="shared" si="9"/>
        <v>1170.2919642857144</v>
      </c>
      <c r="J175" s="139">
        <v>18</v>
      </c>
      <c r="K175" s="136">
        <v>65536.350000000006</v>
      </c>
      <c r="L175" s="142">
        <f t="shared" si="5"/>
        <v>3.5307583433748346E-2</v>
      </c>
      <c r="M175" s="143" t="s">
        <v>117</v>
      </c>
      <c r="N175" s="136">
        <v>11368</v>
      </c>
      <c r="O175" s="137">
        <v>1856155.07</v>
      </c>
    </row>
    <row r="176" spans="1:15" x14ac:dyDescent="0.35">
      <c r="A176">
        <v>2021</v>
      </c>
      <c r="B176" t="s">
        <v>5</v>
      </c>
      <c r="C176" s="2" t="s">
        <v>38</v>
      </c>
      <c r="D176" s="136">
        <v>69</v>
      </c>
      <c r="E176" s="136">
        <v>215415.12</v>
      </c>
      <c r="F176" s="141">
        <f t="shared" si="4"/>
        <v>2.1380101013230877</v>
      </c>
      <c r="G176" s="139">
        <v>67</v>
      </c>
      <c r="H176" s="139"/>
      <c r="I176" s="138">
        <f t="shared" si="9"/>
        <v>3121.958260869565</v>
      </c>
      <c r="J176" s="139">
        <v>5</v>
      </c>
      <c r="K176" s="136">
        <v>215415.12</v>
      </c>
      <c r="L176" s="142">
        <f t="shared" si="5"/>
        <v>3.238700223837112E-2</v>
      </c>
      <c r="M176" s="143" t="s">
        <v>153</v>
      </c>
      <c r="N176" s="136">
        <v>32273</v>
      </c>
      <c r="O176" s="137">
        <v>6651283.0800000019</v>
      </c>
    </row>
    <row r="177" spans="1:15" x14ac:dyDescent="0.35">
      <c r="A177">
        <v>2021</v>
      </c>
      <c r="B177" t="s">
        <v>5</v>
      </c>
      <c r="C177" s="2" t="s">
        <v>23</v>
      </c>
      <c r="D177" s="136">
        <v>51</v>
      </c>
      <c r="E177" s="136">
        <v>78421.7</v>
      </c>
      <c r="F177" s="141">
        <f t="shared" si="4"/>
        <v>5.3364026368107149</v>
      </c>
      <c r="G177" s="139">
        <v>43</v>
      </c>
      <c r="H177" s="139"/>
      <c r="I177" s="138">
        <f t="shared" si="9"/>
        <v>1537.6803921568626</v>
      </c>
      <c r="J177" s="139">
        <v>13</v>
      </c>
      <c r="K177" s="136">
        <v>78421.7</v>
      </c>
      <c r="L177" s="142">
        <f t="shared" si="5"/>
        <v>3.0209799698654356E-2</v>
      </c>
      <c r="M177" s="143" t="s">
        <v>154</v>
      </c>
      <c r="N177" s="136">
        <v>9557</v>
      </c>
      <c r="O177" s="137">
        <v>2595902.6799999988</v>
      </c>
    </row>
    <row r="178" spans="1:15" x14ac:dyDescent="0.35">
      <c r="A178">
        <v>2021</v>
      </c>
      <c r="B178" t="s">
        <v>5</v>
      </c>
      <c r="C178" s="2" t="s">
        <v>51</v>
      </c>
      <c r="D178" s="136">
        <v>76</v>
      </c>
      <c r="E178" s="136">
        <v>33866</v>
      </c>
      <c r="F178" s="141">
        <f t="shared" si="4"/>
        <v>10.239827539746699</v>
      </c>
      <c r="G178" s="139">
        <v>16</v>
      </c>
      <c r="H178" s="139"/>
      <c r="I178" s="138">
        <f t="shared" si="9"/>
        <v>445.60526315789474</v>
      </c>
      <c r="J178" s="139">
        <v>44</v>
      </c>
      <c r="K178" s="136">
        <v>33866</v>
      </c>
      <c r="L178" s="142">
        <f t="shared" si="5"/>
        <v>2.9249202357686428E-2</v>
      </c>
      <c r="M178" s="143" t="s">
        <v>115</v>
      </c>
      <c r="N178" s="136">
        <v>7422</v>
      </c>
      <c r="O178" s="137">
        <v>1157843.54</v>
      </c>
    </row>
    <row r="179" spans="1:15" x14ac:dyDescent="0.35">
      <c r="A179">
        <v>2021</v>
      </c>
      <c r="B179" t="s">
        <v>5</v>
      </c>
      <c r="C179" s="2" t="s">
        <v>63</v>
      </c>
      <c r="D179" s="136">
        <v>43</v>
      </c>
      <c r="E179" s="136">
        <v>15000</v>
      </c>
      <c r="F179" s="141">
        <f t="shared" si="4"/>
        <v>8.1795700970135048</v>
      </c>
      <c r="G179" s="139">
        <v>20</v>
      </c>
      <c r="H179" s="139"/>
      <c r="I179" s="138">
        <f t="shared" si="9"/>
        <v>348.83720930232556</v>
      </c>
      <c r="J179" s="139">
        <v>51</v>
      </c>
      <c r="K179" s="136">
        <v>15000</v>
      </c>
      <c r="L179" s="142">
        <f t="shared" si="5"/>
        <v>2.8568416644073818E-2</v>
      </c>
      <c r="M179" s="143" t="s">
        <v>155</v>
      </c>
      <c r="N179" s="136">
        <v>5257</v>
      </c>
      <c r="O179" s="137">
        <v>525055.34999999986</v>
      </c>
    </row>
    <row r="180" spans="1:15" x14ac:dyDescent="0.35">
      <c r="A180">
        <v>2021</v>
      </c>
      <c r="B180" t="s">
        <v>5</v>
      </c>
      <c r="C180" s="2" t="s">
        <v>74</v>
      </c>
      <c r="D180" s="136">
        <v>41</v>
      </c>
      <c r="E180" s="136">
        <v>26462.07</v>
      </c>
      <c r="F180" s="141">
        <f t="shared" si="4"/>
        <v>12.776565908382674</v>
      </c>
      <c r="G180" s="139">
        <v>10</v>
      </c>
      <c r="H180" s="139"/>
      <c r="I180" s="138">
        <f t="shared" si="9"/>
        <v>645.4163414634146</v>
      </c>
      <c r="J180" s="139">
        <v>33</v>
      </c>
      <c r="K180" s="136">
        <v>26462.07</v>
      </c>
      <c r="L180" s="142">
        <f t="shared" si="5"/>
        <v>2.8006374836045605E-2</v>
      </c>
      <c r="M180" s="143" t="s">
        <v>129</v>
      </c>
      <c r="N180" s="136">
        <v>3209</v>
      </c>
      <c r="O180" s="137">
        <v>944858.81000000017</v>
      </c>
    </row>
    <row r="181" spans="1:15" x14ac:dyDescent="0.35">
      <c r="A181">
        <v>2021</v>
      </c>
      <c r="B181" t="s">
        <v>5</v>
      </c>
      <c r="C181" s="2" t="s">
        <v>40</v>
      </c>
      <c r="D181" s="136">
        <v>10</v>
      </c>
      <c r="E181" s="136">
        <v>22410.99</v>
      </c>
      <c r="F181" s="141">
        <f t="shared" si="4"/>
        <v>1.5239256324291375</v>
      </c>
      <c r="G181" s="139">
        <v>69</v>
      </c>
      <c r="H181" s="139"/>
      <c r="I181" s="138">
        <f t="shared" si="9"/>
        <v>2241.0990000000002</v>
      </c>
      <c r="J181" s="139">
        <v>8</v>
      </c>
      <c r="K181" s="136">
        <v>22410.99</v>
      </c>
      <c r="L181" s="142">
        <f t="shared" si="5"/>
        <v>2.7544439810480506E-2</v>
      </c>
      <c r="M181" s="143" t="s">
        <v>107</v>
      </c>
      <c r="N181" s="136">
        <v>6562</v>
      </c>
      <c r="O181" s="137">
        <v>813630.2699999999</v>
      </c>
    </row>
    <row r="182" spans="1:15" x14ac:dyDescent="0.35">
      <c r="A182">
        <v>2021</v>
      </c>
      <c r="B182" t="s">
        <v>5</v>
      </c>
      <c r="C182" s="2" t="s">
        <v>25</v>
      </c>
      <c r="D182" s="136">
        <v>21</v>
      </c>
      <c r="E182" s="136">
        <v>23960.39</v>
      </c>
      <c r="F182" s="141">
        <f t="shared" si="4"/>
        <v>3.0425963488843815</v>
      </c>
      <c r="G182" s="139">
        <v>61</v>
      </c>
      <c r="H182" s="139"/>
      <c r="I182" s="138">
        <f t="shared" si="9"/>
        <v>1140.9709523809524</v>
      </c>
      <c r="J182" s="139">
        <v>19</v>
      </c>
      <c r="K182" s="136">
        <v>23960.39</v>
      </c>
      <c r="L182" s="142">
        <f t="shared" si="5"/>
        <v>2.6729674937079465E-2</v>
      </c>
      <c r="M182" s="143" t="s">
        <v>120</v>
      </c>
      <c r="N182" s="136">
        <v>6902</v>
      </c>
      <c r="O182" s="137">
        <v>896396.6100000001</v>
      </c>
    </row>
    <row r="183" spans="1:15" x14ac:dyDescent="0.35">
      <c r="A183">
        <v>2021</v>
      </c>
      <c r="B183" t="s">
        <v>5</v>
      </c>
      <c r="C183" s="2" t="s">
        <v>56</v>
      </c>
      <c r="D183" s="136">
        <v>57</v>
      </c>
      <c r="E183" s="136">
        <v>27486.97</v>
      </c>
      <c r="F183" s="141">
        <f t="shared" si="4"/>
        <v>5.6340812493822279</v>
      </c>
      <c r="G183" s="139">
        <v>35</v>
      </c>
      <c r="H183" s="139"/>
      <c r="I183" s="138">
        <f t="shared" si="9"/>
        <v>482.22754385964913</v>
      </c>
      <c r="J183" s="139">
        <v>42</v>
      </c>
      <c r="K183" s="136">
        <v>27486.97</v>
      </c>
      <c r="L183" s="142">
        <f t="shared" si="5"/>
        <v>2.542227878241737E-2</v>
      </c>
      <c r="M183" s="143" t="s">
        <v>111</v>
      </c>
      <c r="N183" s="136">
        <v>10117</v>
      </c>
      <c r="O183" s="137">
        <v>1081215.82</v>
      </c>
    </row>
    <row r="184" spans="1:15" x14ac:dyDescent="0.35">
      <c r="A184">
        <v>2021</v>
      </c>
      <c r="B184" t="s">
        <v>5</v>
      </c>
      <c r="C184" s="2" t="s">
        <v>79</v>
      </c>
      <c r="D184" s="136">
        <v>38</v>
      </c>
      <c r="E184" s="136">
        <v>27419.19</v>
      </c>
      <c r="F184" s="141">
        <f t="shared" si="4"/>
        <v>3.1469979296066253</v>
      </c>
      <c r="G184" s="139">
        <v>60</v>
      </c>
      <c r="H184" s="139"/>
      <c r="I184" s="138">
        <f t="shared" si="9"/>
        <v>721.55763157894728</v>
      </c>
      <c r="J184" s="139">
        <v>27</v>
      </c>
      <c r="K184" s="136">
        <v>27419.19</v>
      </c>
      <c r="L184" s="142">
        <f t="shared" si="5"/>
        <v>2.4917899366663162E-2</v>
      </c>
      <c r="M184" s="143" t="s">
        <v>156</v>
      </c>
      <c r="N184" s="136">
        <v>12075</v>
      </c>
      <c r="O184" s="137">
        <v>1100381.28</v>
      </c>
    </row>
    <row r="185" spans="1:15" x14ac:dyDescent="0.35">
      <c r="A185">
        <v>2021</v>
      </c>
      <c r="B185" t="s">
        <v>5</v>
      </c>
      <c r="C185" s="2" t="s">
        <v>61</v>
      </c>
      <c r="D185" s="136">
        <v>90</v>
      </c>
      <c r="E185" s="136">
        <v>76727.850000000006</v>
      </c>
      <c r="F185" s="141">
        <f t="shared" si="4"/>
        <v>6.6854850690833452</v>
      </c>
      <c r="G185" s="139">
        <v>30</v>
      </c>
      <c r="H185" s="139"/>
      <c r="I185" s="138">
        <f t="shared" si="9"/>
        <v>852.53166666666675</v>
      </c>
      <c r="J185" s="139">
        <v>24</v>
      </c>
      <c r="K185" s="136">
        <v>76727.850000000006</v>
      </c>
      <c r="L185" s="142">
        <f t="shared" si="5"/>
        <v>2.4750758075705419E-2</v>
      </c>
      <c r="M185" s="143" t="s">
        <v>135</v>
      </c>
      <c r="N185" s="136">
        <v>13462</v>
      </c>
      <c r="O185" s="137">
        <v>3100020.200000003</v>
      </c>
    </row>
    <row r="186" spans="1:15" x14ac:dyDescent="0.35">
      <c r="A186">
        <v>2021</v>
      </c>
      <c r="B186" t="s">
        <v>5</v>
      </c>
      <c r="C186" s="2" t="s">
        <v>93</v>
      </c>
      <c r="D186" s="136">
        <v>99</v>
      </c>
      <c r="E186" s="136">
        <v>36355</v>
      </c>
      <c r="F186" s="141">
        <f t="shared" si="4"/>
        <v>17.356241234221599</v>
      </c>
      <c r="G186" s="139">
        <v>4</v>
      </c>
      <c r="H186" s="139"/>
      <c r="I186" s="138">
        <f t="shared" si="9"/>
        <v>367.22222222222223</v>
      </c>
      <c r="J186" s="139">
        <v>49</v>
      </c>
      <c r="K186" s="136">
        <v>36355</v>
      </c>
      <c r="L186" s="142">
        <f t="shared" si="5"/>
        <v>2.4300382106547485E-2</v>
      </c>
      <c r="M186" s="143" t="s">
        <v>132</v>
      </c>
      <c r="N186" s="136">
        <v>5704</v>
      </c>
      <c r="O186" s="137">
        <v>1496067.01</v>
      </c>
    </row>
    <row r="187" spans="1:15" x14ac:dyDescent="0.35">
      <c r="A187">
        <v>2021</v>
      </c>
      <c r="B187" t="s">
        <v>5</v>
      </c>
      <c r="C187" s="2" t="s">
        <v>44</v>
      </c>
      <c r="D187" s="136">
        <v>34</v>
      </c>
      <c r="E187" s="136">
        <v>42851.09</v>
      </c>
      <c r="F187" s="141">
        <f t="shared" si="4"/>
        <v>4.7759516786065452</v>
      </c>
      <c r="G187" s="139">
        <v>49</v>
      </c>
      <c r="H187" s="139"/>
      <c r="I187" s="138">
        <f t="shared" si="9"/>
        <v>1260.3261764705881</v>
      </c>
      <c r="J187" s="139">
        <v>16</v>
      </c>
      <c r="K187" s="136">
        <v>42851.09</v>
      </c>
      <c r="L187" s="142">
        <f t="shared" si="5"/>
        <v>2.3253936951470672E-2</v>
      </c>
      <c r="M187" s="143" t="s">
        <v>144</v>
      </c>
      <c r="N187" s="136">
        <v>7119</v>
      </c>
      <c r="O187" s="137">
        <v>1842745.6</v>
      </c>
    </row>
    <row r="188" spans="1:15" x14ac:dyDescent="0.35">
      <c r="A188">
        <v>2021</v>
      </c>
      <c r="B188" t="s">
        <v>5</v>
      </c>
      <c r="C188" s="2" t="s">
        <v>19</v>
      </c>
      <c r="D188" s="136">
        <v>102</v>
      </c>
      <c r="E188" s="136">
        <v>55320.67</v>
      </c>
      <c r="F188" s="141">
        <f t="shared" si="4"/>
        <v>6.9954049790823678</v>
      </c>
      <c r="G188" s="139">
        <v>29</v>
      </c>
      <c r="H188" s="139"/>
      <c r="I188" s="138">
        <f t="shared" si="9"/>
        <v>542.35950980392158</v>
      </c>
      <c r="J188" s="139">
        <v>40</v>
      </c>
      <c r="K188" s="136">
        <v>55320.67</v>
      </c>
      <c r="L188" s="142">
        <f t="shared" si="5"/>
        <v>2.3234337327345384E-2</v>
      </c>
      <c r="M188" s="143" t="s">
        <v>125</v>
      </c>
      <c r="N188" s="136">
        <v>14581</v>
      </c>
      <c r="O188" s="137">
        <v>2380987.64</v>
      </c>
    </row>
    <row r="189" spans="1:15" x14ac:dyDescent="0.35">
      <c r="A189">
        <v>2021</v>
      </c>
      <c r="B189" t="s">
        <v>5</v>
      </c>
      <c r="C189" s="2" t="s">
        <v>32</v>
      </c>
      <c r="D189" s="136">
        <v>31</v>
      </c>
      <c r="E189" s="136">
        <v>19187.46</v>
      </c>
      <c r="F189" s="141">
        <f t="shared" si="4"/>
        <v>5.3670360110803319</v>
      </c>
      <c r="G189" s="139">
        <v>41</v>
      </c>
      <c r="H189" s="139"/>
      <c r="I189" s="138">
        <f t="shared" si="9"/>
        <v>618.95032258064509</v>
      </c>
      <c r="J189" s="139">
        <v>35</v>
      </c>
      <c r="K189" s="136">
        <v>19187.46</v>
      </c>
      <c r="L189" s="142">
        <f t="shared" si="5"/>
        <v>2.2865488358573181E-2</v>
      </c>
      <c r="M189" s="143" t="s">
        <v>157</v>
      </c>
      <c r="N189" s="136">
        <v>5776</v>
      </c>
      <c r="O189" s="137">
        <v>839144.98999999964</v>
      </c>
    </row>
    <row r="190" spans="1:15" x14ac:dyDescent="0.35">
      <c r="A190">
        <v>2021</v>
      </c>
      <c r="B190" t="s">
        <v>5</v>
      </c>
      <c r="C190" s="2" t="s">
        <v>92</v>
      </c>
      <c r="D190" s="136">
        <v>120</v>
      </c>
      <c r="E190" s="136">
        <v>49629.26</v>
      </c>
      <c r="F190" s="141">
        <f t="shared" si="4"/>
        <v>11.271839188427577</v>
      </c>
      <c r="G190" s="139">
        <v>13</v>
      </c>
      <c r="H190" s="139"/>
      <c r="I190" s="138">
        <f t="shared" si="9"/>
        <v>413.5771666666667</v>
      </c>
      <c r="J190" s="139">
        <v>46</v>
      </c>
      <c r="K190" s="136">
        <v>49629.26</v>
      </c>
      <c r="L190" s="142">
        <f t="shared" si="5"/>
        <v>2.2298777958425171E-2</v>
      </c>
      <c r="M190" s="143" t="s">
        <v>158</v>
      </c>
      <c r="N190" s="136">
        <v>10646</v>
      </c>
      <c r="O190" s="137">
        <v>2225649.3200000012</v>
      </c>
    </row>
    <row r="191" spans="1:15" x14ac:dyDescent="0.35">
      <c r="A191">
        <v>2021</v>
      </c>
      <c r="B191" t="s">
        <v>5</v>
      </c>
      <c r="C191" s="2" t="s">
        <v>17</v>
      </c>
      <c r="D191" s="136">
        <v>35</v>
      </c>
      <c r="E191" s="136">
        <v>22912</v>
      </c>
      <c r="F191" s="141">
        <f t="shared" si="4"/>
        <v>5.5794675593814764</v>
      </c>
      <c r="G191" s="139">
        <v>37</v>
      </c>
      <c r="H191" s="139"/>
      <c r="I191" s="138">
        <f t="shared" si="9"/>
        <v>654.62857142857138</v>
      </c>
      <c r="J191" s="139">
        <v>30</v>
      </c>
      <c r="K191" s="136">
        <v>22912</v>
      </c>
      <c r="L191" s="142">
        <f t="shared" si="5"/>
        <v>2.2288160407983842E-2</v>
      </c>
      <c r="M191" s="143" t="s">
        <v>124</v>
      </c>
      <c r="N191" s="136">
        <v>6273</v>
      </c>
      <c r="O191" s="137">
        <v>1027989.73</v>
      </c>
    </row>
    <row r="192" spans="1:15" x14ac:dyDescent="0.35">
      <c r="A192">
        <v>2021</v>
      </c>
      <c r="B192" t="s">
        <v>5</v>
      </c>
      <c r="C192" s="2" t="s">
        <v>33</v>
      </c>
      <c r="D192" s="136">
        <v>109</v>
      </c>
      <c r="E192" s="136">
        <v>49742.96</v>
      </c>
      <c r="F192" s="141">
        <f t="shared" si="4"/>
        <v>20.166512488436631</v>
      </c>
      <c r="G192" s="139">
        <v>3</v>
      </c>
      <c r="H192" s="139"/>
      <c r="I192" s="138">
        <f t="shared" si="9"/>
        <v>456.35743119266056</v>
      </c>
      <c r="J192" s="139">
        <v>43</v>
      </c>
      <c r="K192" s="136">
        <v>28616.959999999999</v>
      </c>
      <c r="L192" s="142">
        <f t="shared" si="5"/>
        <v>2.2121239605285167E-2</v>
      </c>
      <c r="M192" s="143" t="s">
        <v>143</v>
      </c>
      <c r="N192" s="136">
        <v>5405</v>
      </c>
      <c r="O192" s="137">
        <v>1293641.79</v>
      </c>
    </row>
    <row r="193" spans="1:15" x14ac:dyDescent="0.35">
      <c r="A193">
        <v>2021</v>
      </c>
      <c r="B193" t="s">
        <v>5</v>
      </c>
      <c r="C193" s="2" t="s">
        <v>78</v>
      </c>
      <c r="D193" s="136">
        <v>472</v>
      </c>
      <c r="E193" s="136">
        <v>441483.9</v>
      </c>
      <c r="F193" s="141">
        <f t="shared" si="4"/>
        <v>4.9772753635414579</v>
      </c>
      <c r="G193" s="139">
        <v>46</v>
      </c>
      <c r="H193" s="139"/>
      <c r="I193" s="138">
        <f t="shared" si="9"/>
        <v>935.34724576271196</v>
      </c>
      <c r="J193" s="139">
        <v>21</v>
      </c>
      <c r="K193" s="136">
        <v>441483.9</v>
      </c>
      <c r="L193" s="142">
        <f t="shared" si="5"/>
        <v>2.2036905316778908E-2</v>
      </c>
      <c r="M193" s="143" t="s">
        <v>131</v>
      </c>
      <c r="N193" s="136">
        <v>94831</v>
      </c>
      <c r="O193" s="137">
        <v>20033842.94000002</v>
      </c>
    </row>
    <row r="194" spans="1:15" x14ac:dyDescent="0.35">
      <c r="A194">
        <v>2021</v>
      </c>
      <c r="B194" t="s">
        <v>5</v>
      </c>
      <c r="C194" s="2" t="s">
        <v>65</v>
      </c>
      <c r="D194" s="136">
        <v>87</v>
      </c>
      <c r="E194" s="136">
        <v>55500</v>
      </c>
      <c r="F194" s="141">
        <f t="shared" ref="F194:F257" si="10">(D194/N194)*1000</f>
        <v>5.9143439836845682</v>
      </c>
      <c r="G194" s="139">
        <v>33</v>
      </c>
      <c r="H194" s="139"/>
      <c r="I194" s="138">
        <f t="shared" si="9"/>
        <v>637.93103448275861</v>
      </c>
      <c r="J194" s="139">
        <v>34</v>
      </c>
      <c r="K194" s="136">
        <v>55500</v>
      </c>
      <c r="L194" s="142">
        <f t="shared" ref="L194:L257" si="11">K194/O194</f>
        <v>2.1534837620766877E-2</v>
      </c>
      <c r="M194" s="143" t="s">
        <v>159</v>
      </c>
      <c r="N194" s="136">
        <v>14710</v>
      </c>
      <c r="O194" s="137">
        <v>2577219.3400000008</v>
      </c>
    </row>
    <row r="195" spans="1:15" x14ac:dyDescent="0.35">
      <c r="A195">
        <v>2021</v>
      </c>
      <c r="B195" t="s">
        <v>5</v>
      </c>
      <c r="C195" s="2" t="s">
        <v>73</v>
      </c>
      <c r="D195" s="136">
        <v>147</v>
      </c>
      <c r="E195" s="136">
        <v>101263</v>
      </c>
      <c r="F195" s="141">
        <f t="shared" si="10"/>
        <v>5.9644567069707053</v>
      </c>
      <c r="G195" s="139">
        <v>32</v>
      </c>
      <c r="H195" s="139"/>
      <c r="I195" s="138">
        <f t="shared" si="9"/>
        <v>688.86394557823132</v>
      </c>
      <c r="J195" s="139">
        <v>28</v>
      </c>
      <c r="K195" s="136">
        <v>101263</v>
      </c>
      <c r="L195" s="142">
        <f t="shared" si="11"/>
        <v>2.0891317736241879E-2</v>
      </c>
      <c r="M195" s="143" t="s">
        <v>112</v>
      </c>
      <c r="N195" s="136">
        <v>24646</v>
      </c>
      <c r="O195" s="137">
        <v>4847133.2099999981</v>
      </c>
    </row>
    <row r="196" spans="1:15" x14ac:dyDescent="0.35">
      <c r="A196">
        <v>2021</v>
      </c>
      <c r="B196" t="s">
        <v>5</v>
      </c>
      <c r="C196" s="2" t="s">
        <v>70</v>
      </c>
      <c r="D196" s="136">
        <v>64</v>
      </c>
      <c r="E196" s="136">
        <v>23444</v>
      </c>
      <c r="F196" s="141">
        <f t="shared" si="10"/>
        <v>10.369410239792613</v>
      </c>
      <c r="G196" s="139">
        <v>15</v>
      </c>
      <c r="H196" s="139"/>
      <c r="I196" s="138">
        <f t="shared" si="9"/>
        <v>366.3125</v>
      </c>
      <c r="J196" s="139">
        <v>50</v>
      </c>
      <c r="K196" s="136">
        <v>23444</v>
      </c>
      <c r="L196" s="142">
        <f t="shared" si="11"/>
        <v>2.0419420684207719E-2</v>
      </c>
      <c r="M196" s="143" t="s">
        <v>123</v>
      </c>
      <c r="N196" s="136">
        <v>6172</v>
      </c>
      <c r="O196" s="137">
        <v>1148122.68</v>
      </c>
    </row>
    <row r="197" spans="1:15" x14ac:dyDescent="0.35">
      <c r="A197">
        <v>2021</v>
      </c>
      <c r="B197" t="s">
        <v>5</v>
      </c>
      <c r="C197" s="2" t="s">
        <v>50</v>
      </c>
      <c r="D197" s="136">
        <v>19</v>
      </c>
      <c r="E197" s="136">
        <v>12523</v>
      </c>
      <c r="F197" s="141">
        <f t="shared" si="10"/>
        <v>3.5971223021582737</v>
      </c>
      <c r="G197" s="139">
        <v>57</v>
      </c>
      <c r="H197" s="139"/>
      <c r="I197" s="138">
        <f t="shared" si="9"/>
        <v>659.10526315789468</v>
      </c>
      <c r="J197" s="139">
        <v>29</v>
      </c>
      <c r="K197" s="136">
        <v>12523</v>
      </c>
      <c r="L197" s="142">
        <f t="shared" si="11"/>
        <v>1.6789287139711721E-2</v>
      </c>
      <c r="M197" s="143" t="s">
        <v>113</v>
      </c>
      <c r="N197" s="136">
        <v>5282</v>
      </c>
      <c r="O197" s="137">
        <v>745892.30000000016</v>
      </c>
    </row>
    <row r="198" spans="1:15" x14ac:dyDescent="0.35">
      <c r="A198">
        <v>2021</v>
      </c>
      <c r="B198" t="s">
        <v>5</v>
      </c>
      <c r="C198" s="2" t="s">
        <v>16</v>
      </c>
      <c r="D198" s="136">
        <v>27</v>
      </c>
      <c r="E198" s="136">
        <v>22171.08</v>
      </c>
      <c r="F198" s="141">
        <f t="shared" si="10"/>
        <v>5.7952350289761752</v>
      </c>
      <c r="G198" s="139">
        <v>34</v>
      </c>
      <c r="H198" s="139"/>
      <c r="I198" s="138">
        <f t="shared" si="9"/>
        <v>821.15111111111116</v>
      </c>
      <c r="J198" s="139">
        <v>26</v>
      </c>
      <c r="K198" s="136">
        <v>12470.08</v>
      </c>
      <c r="L198" s="142">
        <f t="shared" si="11"/>
        <v>1.6065273185576878E-2</v>
      </c>
      <c r="M198" s="143" t="s">
        <v>108</v>
      </c>
      <c r="N198" s="136">
        <v>4659</v>
      </c>
      <c r="O198" s="137">
        <v>776213.38000000024</v>
      </c>
    </row>
    <row r="199" spans="1:15" x14ac:dyDescent="0.35">
      <c r="A199">
        <v>2021</v>
      </c>
      <c r="B199" t="s">
        <v>5</v>
      </c>
      <c r="C199" s="2" t="s">
        <v>69</v>
      </c>
      <c r="D199" s="136">
        <v>71</v>
      </c>
      <c r="E199" s="136">
        <v>36455.730000000003</v>
      </c>
      <c r="F199" s="141">
        <f t="shared" si="10"/>
        <v>13.552204619202138</v>
      </c>
      <c r="G199" s="139">
        <v>8</v>
      </c>
      <c r="H199" s="139"/>
      <c r="I199" s="138">
        <f t="shared" si="9"/>
        <v>513.46098591549298</v>
      </c>
      <c r="J199" s="139">
        <v>41</v>
      </c>
      <c r="K199" s="136">
        <v>36455.730000000003</v>
      </c>
      <c r="L199" s="142">
        <f t="shared" si="11"/>
        <v>1.5549907444820281E-2</v>
      </c>
      <c r="M199" s="143" t="s">
        <v>147</v>
      </c>
      <c r="N199" s="136">
        <v>5239</v>
      </c>
      <c r="O199" s="137">
        <v>2344433.890000002</v>
      </c>
    </row>
    <row r="200" spans="1:15" x14ac:dyDescent="0.35">
      <c r="A200">
        <v>2021</v>
      </c>
      <c r="B200" t="s">
        <v>5</v>
      </c>
      <c r="C200" s="2" t="s">
        <v>88</v>
      </c>
      <c r="D200" s="136">
        <v>97</v>
      </c>
      <c r="E200" s="136">
        <v>59298.400000000001</v>
      </c>
      <c r="F200" s="141">
        <f t="shared" si="10"/>
        <v>14.271001912608504</v>
      </c>
      <c r="G200" s="139">
        <v>6</v>
      </c>
      <c r="H200" s="139"/>
      <c r="I200" s="138">
        <f t="shared" si="9"/>
        <v>611.32371134020616</v>
      </c>
      <c r="J200" s="139">
        <v>36</v>
      </c>
      <c r="K200" s="136">
        <v>48058.400000000001</v>
      </c>
      <c r="L200" s="142">
        <f t="shared" si="11"/>
        <v>1.5459678062491843E-2</v>
      </c>
      <c r="M200" s="143" t="s">
        <v>99</v>
      </c>
      <c r="N200" s="136">
        <v>6797</v>
      </c>
      <c r="O200" s="137">
        <v>3108628.77</v>
      </c>
    </row>
    <row r="201" spans="1:15" x14ac:dyDescent="0.35">
      <c r="A201">
        <v>2021</v>
      </c>
      <c r="B201" t="s">
        <v>5</v>
      </c>
      <c r="C201" s="2" t="s">
        <v>58</v>
      </c>
      <c r="D201" s="136">
        <v>57</v>
      </c>
      <c r="E201" s="136">
        <v>31624</v>
      </c>
      <c r="F201" s="141">
        <f t="shared" si="10"/>
        <v>7.1869877695120419</v>
      </c>
      <c r="G201" s="139">
        <v>28</v>
      </c>
      <c r="H201" s="139"/>
      <c r="I201" s="138">
        <f t="shared" si="9"/>
        <v>554.80701754385962</v>
      </c>
      <c r="J201" s="139">
        <v>37</v>
      </c>
      <c r="K201" s="136">
        <v>31624</v>
      </c>
      <c r="L201" s="142">
        <f t="shared" si="11"/>
        <v>1.5255381840774742E-2</v>
      </c>
      <c r="M201" s="143" t="s">
        <v>160</v>
      </c>
      <c r="N201" s="136">
        <v>7931</v>
      </c>
      <c r="O201" s="137">
        <v>2072973.350000001</v>
      </c>
    </row>
    <row r="202" spans="1:15" x14ac:dyDescent="0.35">
      <c r="A202">
        <v>2021</v>
      </c>
      <c r="B202" t="s">
        <v>5</v>
      </c>
      <c r="C202" s="2" t="s">
        <v>67</v>
      </c>
      <c r="D202" s="136">
        <v>73</v>
      </c>
      <c r="E202" s="136">
        <v>62927.83</v>
      </c>
      <c r="F202" s="141">
        <f t="shared" si="10"/>
        <v>5.5776283618581903</v>
      </c>
      <c r="G202" s="139">
        <v>38</v>
      </c>
      <c r="H202" s="139"/>
      <c r="I202" s="138">
        <f t="shared" si="9"/>
        <v>862.02506849315068</v>
      </c>
      <c r="J202" s="139">
        <v>23</v>
      </c>
      <c r="K202" s="136">
        <v>62927.83</v>
      </c>
      <c r="L202" s="142">
        <f t="shared" si="11"/>
        <v>1.5048549375275701E-2</v>
      </c>
      <c r="M202" s="143" t="s">
        <v>161</v>
      </c>
      <c r="N202" s="136">
        <v>13088</v>
      </c>
      <c r="O202" s="137">
        <v>4181654.22</v>
      </c>
    </row>
    <row r="203" spans="1:15" x14ac:dyDescent="0.35">
      <c r="A203">
        <v>2021</v>
      </c>
      <c r="B203" t="s">
        <v>5</v>
      </c>
      <c r="C203" s="2" t="s">
        <v>47</v>
      </c>
      <c r="D203" s="136">
        <v>114</v>
      </c>
      <c r="E203" s="136">
        <v>42563.96</v>
      </c>
      <c r="F203" s="141">
        <f t="shared" si="10"/>
        <v>7.3198921279054838</v>
      </c>
      <c r="G203" s="139">
        <v>26</v>
      </c>
      <c r="H203" s="139"/>
      <c r="I203" s="138">
        <f t="shared" si="9"/>
        <v>373.36807017543856</v>
      </c>
      <c r="J203" s="139">
        <v>48</v>
      </c>
      <c r="K203" s="136">
        <v>27814.76</v>
      </c>
      <c r="L203" s="142">
        <f t="shared" si="11"/>
        <v>1.2144432698636479E-2</v>
      </c>
      <c r="M203" s="143" t="s">
        <v>145</v>
      </c>
      <c r="N203" s="136">
        <v>15574</v>
      </c>
      <c r="O203" s="137">
        <v>2290330.1199999992</v>
      </c>
    </row>
    <row r="204" spans="1:15" x14ac:dyDescent="0.35">
      <c r="A204">
        <v>2021</v>
      </c>
      <c r="B204" t="s">
        <v>5</v>
      </c>
      <c r="C204" s="2" t="s">
        <v>55</v>
      </c>
      <c r="D204" s="136">
        <v>36</v>
      </c>
      <c r="E204" s="136">
        <v>12013.39</v>
      </c>
      <c r="F204" s="141">
        <f t="shared" si="10"/>
        <v>5.5333538272363967</v>
      </c>
      <c r="G204" s="139">
        <v>40</v>
      </c>
      <c r="H204" s="139"/>
      <c r="I204" s="138">
        <f t="shared" si="9"/>
        <v>333.70527777777778</v>
      </c>
      <c r="J204" s="139">
        <v>52</v>
      </c>
      <c r="K204" s="136">
        <v>12013.39</v>
      </c>
      <c r="L204" s="142">
        <f t="shared" si="11"/>
        <v>1.1582622761740217E-2</v>
      </c>
      <c r="M204" s="143" t="s">
        <v>148</v>
      </c>
      <c r="N204" s="136">
        <v>6506</v>
      </c>
      <c r="O204" s="137">
        <v>1037190.82</v>
      </c>
    </row>
    <row r="205" spans="1:15" x14ac:dyDescent="0.35">
      <c r="A205">
        <v>2021</v>
      </c>
      <c r="B205" t="s">
        <v>5</v>
      </c>
      <c r="C205" s="2" t="s">
        <v>81</v>
      </c>
      <c r="D205" s="136">
        <v>63</v>
      </c>
      <c r="E205" s="136">
        <v>34783</v>
      </c>
      <c r="F205" s="141">
        <f t="shared" si="10"/>
        <v>5.1630880183576471</v>
      </c>
      <c r="G205" s="139">
        <v>44</v>
      </c>
      <c r="H205" s="139"/>
      <c r="I205" s="138">
        <f t="shared" si="9"/>
        <v>552.11111111111109</v>
      </c>
      <c r="J205" s="139">
        <v>38</v>
      </c>
      <c r="K205" s="136">
        <v>34783</v>
      </c>
      <c r="L205" s="142">
        <f t="shared" si="11"/>
        <v>1.1428245686418802E-2</v>
      </c>
      <c r="M205" s="143" t="s">
        <v>126</v>
      </c>
      <c r="N205" s="136">
        <v>12202</v>
      </c>
      <c r="O205" s="137">
        <v>3043599.25</v>
      </c>
    </row>
    <row r="206" spans="1:15" x14ac:dyDescent="0.35">
      <c r="A206">
        <v>2021</v>
      </c>
      <c r="B206" t="s">
        <v>5</v>
      </c>
      <c r="C206" s="2" t="s">
        <v>85</v>
      </c>
      <c r="D206" s="136">
        <v>3</v>
      </c>
      <c r="E206" s="136">
        <v>20172.560000000001</v>
      </c>
      <c r="F206" s="141">
        <f t="shared" si="10"/>
        <v>0.13650013650013651</v>
      </c>
      <c r="G206" s="139">
        <v>77</v>
      </c>
      <c r="H206" s="139"/>
      <c r="I206" s="138">
        <f t="shared" si="9"/>
        <v>6724.1866666666674</v>
      </c>
      <c r="J206" s="139">
        <v>2</v>
      </c>
      <c r="K206" s="136">
        <v>20172.560000000001</v>
      </c>
      <c r="L206" s="142">
        <f t="shared" si="11"/>
        <v>1.1212722678535035E-2</v>
      </c>
      <c r="M206" s="143" t="s">
        <v>162</v>
      </c>
      <c r="N206" s="136">
        <v>21978</v>
      </c>
      <c r="O206" s="137">
        <v>1799077.7599999991</v>
      </c>
    </row>
    <row r="207" spans="1:15" x14ac:dyDescent="0.35">
      <c r="A207">
        <v>2021</v>
      </c>
      <c r="B207" t="s">
        <v>5</v>
      </c>
      <c r="C207" s="2" t="s">
        <v>64</v>
      </c>
      <c r="D207" s="136">
        <v>88</v>
      </c>
      <c r="E207" s="136">
        <v>20844</v>
      </c>
      <c r="F207" s="141">
        <f t="shared" si="10"/>
        <v>3.964142528942745</v>
      </c>
      <c r="G207" s="139">
        <v>56</v>
      </c>
      <c r="H207" s="139"/>
      <c r="I207" s="138">
        <f t="shared" si="9"/>
        <v>236.86363636363637</v>
      </c>
      <c r="J207" s="139">
        <v>60</v>
      </c>
      <c r="K207" s="136">
        <v>20844</v>
      </c>
      <c r="L207" s="142">
        <f t="shared" si="11"/>
        <v>1.1091397800484931E-2</v>
      </c>
      <c r="M207" s="143" t="s">
        <v>116</v>
      </c>
      <c r="N207" s="136">
        <v>22199</v>
      </c>
      <c r="O207" s="137">
        <v>1879294.24</v>
      </c>
    </row>
    <row r="208" spans="1:15" x14ac:dyDescent="0.35">
      <c r="A208">
        <v>2021</v>
      </c>
      <c r="B208" t="s">
        <v>5</v>
      </c>
      <c r="C208" s="2" t="s">
        <v>24</v>
      </c>
      <c r="D208" s="136">
        <v>15</v>
      </c>
      <c r="E208" s="136">
        <v>9789.68</v>
      </c>
      <c r="F208" s="141">
        <f t="shared" si="10"/>
        <v>3.0084235860409145</v>
      </c>
      <c r="G208" s="139">
        <v>63</v>
      </c>
      <c r="H208" s="139"/>
      <c r="I208" s="138">
        <f t="shared" si="9"/>
        <v>652.64533333333338</v>
      </c>
      <c r="J208" s="139">
        <v>31</v>
      </c>
      <c r="K208" s="136">
        <v>9789.68</v>
      </c>
      <c r="L208" s="142">
        <f t="shared" si="11"/>
        <v>8.7690764774992925E-3</v>
      </c>
      <c r="M208" s="143" t="s">
        <v>163</v>
      </c>
      <c r="N208" s="136">
        <v>4986</v>
      </c>
      <c r="O208" s="137">
        <v>1116386.6599999999</v>
      </c>
    </row>
    <row r="209" spans="1:15" x14ac:dyDescent="0.35">
      <c r="A209">
        <v>2021</v>
      </c>
      <c r="B209" t="s">
        <v>5</v>
      </c>
      <c r="C209" s="2" t="s">
        <v>86</v>
      </c>
      <c r="D209" s="136">
        <v>21</v>
      </c>
      <c r="E209" s="136">
        <v>23753.8</v>
      </c>
      <c r="F209" s="141">
        <f t="shared" si="10"/>
        <v>1.2611855143835204</v>
      </c>
      <c r="G209" s="139">
        <v>71</v>
      </c>
      <c r="H209" s="139"/>
      <c r="I209" s="138">
        <f t="shared" si="9"/>
        <v>1131.1333333333332</v>
      </c>
      <c r="J209" s="139">
        <v>20</v>
      </c>
      <c r="K209" s="136">
        <v>23753.8</v>
      </c>
      <c r="L209" s="142">
        <f t="shared" si="11"/>
        <v>8.551753653303457E-3</v>
      </c>
      <c r="M209" s="143" t="s">
        <v>151</v>
      </c>
      <c r="N209" s="136">
        <v>16651</v>
      </c>
      <c r="O209" s="137">
        <v>2777652.5099999979</v>
      </c>
    </row>
    <row r="210" spans="1:15" x14ac:dyDescent="0.35">
      <c r="A210">
        <v>2021</v>
      </c>
      <c r="B210" t="s">
        <v>5</v>
      </c>
      <c r="C210" s="2" t="s">
        <v>22</v>
      </c>
      <c r="D210" s="136">
        <v>17</v>
      </c>
      <c r="E210" s="136">
        <v>24066</v>
      </c>
      <c r="F210" s="141">
        <f t="shared" si="10"/>
        <v>1.0201632261161786</v>
      </c>
      <c r="G210" s="139">
        <v>74</v>
      </c>
      <c r="H210" s="139"/>
      <c r="I210" s="138">
        <f t="shared" si="9"/>
        <v>1415.6470588235295</v>
      </c>
      <c r="J210" s="139">
        <v>15</v>
      </c>
      <c r="K210" s="136">
        <v>24066</v>
      </c>
      <c r="L210" s="142">
        <f t="shared" si="11"/>
        <v>8.2213186636440182E-3</v>
      </c>
      <c r="M210" s="143" t="s">
        <v>164</v>
      </c>
      <c r="N210" s="136">
        <v>16664</v>
      </c>
      <c r="O210" s="137">
        <v>2927267.6300000008</v>
      </c>
    </row>
    <row r="211" spans="1:15" x14ac:dyDescent="0.35">
      <c r="A211">
        <v>2021</v>
      </c>
      <c r="B211" t="s">
        <v>5</v>
      </c>
      <c r="C211" s="2" t="s">
        <v>29</v>
      </c>
      <c r="D211" s="136">
        <v>16</v>
      </c>
      <c r="E211" s="136">
        <v>3952.41</v>
      </c>
      <c r="F211" s="141">
        <f t="shared" si="10"/>
        <v>3.3264033264033266</v>
      </c>
      <c r="G211" s="139">
        <v>59</v>
      </c>
      <c r="H211" s="139"/>
      <c r="I211" s="138">
        <f t="shared" si="9"/>
        <v>247.02562499999999</v>
      </c>
      <c r="J211" s="139">
        <v>59</v>
      </c>
      <c r="K211" s="136">
        <v>3952.41</v>
      </c>
      <c r="L211" s="142">
        <f t="shared" si="11"/>
        <v>7.7075087021266043E-3</v>
      </c>
      <c r="M211" s="143" t="s">
        <v>134</v>
      </c>
      <c r="N211" s="136">
        <v>4810</v>
      </c>
      <c r="O211" s="137">
        <v>512799.93999999989</v>
      </c>
    </row>
    <row r="212" spans="1:15" x14ac:dyDescent="0.35">
      <c r="A212">
        <v>2021</v>
      </c>
      <c r="B212" t="s">
        <v>5</v>
      </c>
      <c r="C212" s="2" t="s">
        <v>45</v>
      </c>
      <c r="D212" s="136">
        <v>6</v>
      </c>
      <c r="E212" s="136">
        <v>10175</v>
      </c>
      <c r="F212" s="141">
        <f t="shared" si="10"/>
        <v>1.1496455259628282</v>
      </c>
      <c r="G212" s="139">
        <v>73</v>
      </c>
      <c r="H212" s="139"/>
      <c r="I212" s="138">
        <f t="shared" si="9"/>
        <v>1695.8333333333333</v>
      </c>
      <c r="J212" s="139">
        <v>11</v>
      </c>
      <c r="K212" s="136">
        <v>4764</v>
      </c>
      <c r="L212" s="142">
        <f t="shared" si="11"/>
        <v>7.5332395895143442E-3</v>
      </c>
      <c r="M212" s="143" t="s">
        <v>128</v>
      </c>
      <c r="N212" s="136">
        <v>5219</v>
      </c>
      <c r="O212" s="137">
        <v>632397.25</v>
      </c>
    </row>
    <row r="213" spans="1:15" x14ac:dyDescent="0.35">
      <c r="A213">
        <v>2021</v>
      </c>
      <c r="B213" t="s">
        <v>5</v>
      </c>
      <c r="C213" s="2" t="s">
        <v>20</v>
      </c>
      <c r="D213" s="136">
        <v>95</v>
      </c>
      <c r="E213" s="136">
        <v>15000</v>
      </c>
      <c r="F213" s="141">
        <f t="shared" si="10"/>
        <v>7.3769218822798575</v>
      </c>
      <c r="G213" s="139">
        <v>25</v>
      </c>
      <c r="H213" s="139"/>
      <c r="I213" s="138">
        <f t="shared" si="9"/>
        <v>157.89473684210526</v>
      </c>
      <c r="J213" s="139">
        <v>65</v>
      </c>
      <c r="K213" s="136">
        <v>15000</v>
      </c>
      <c r="L213" s="142">
        <f t="shared" si="11"/>
        <v>7.5072195804622328E-3</v>
      </c>
      <c r="M213" s="143" t="s">
        <v>165</v>
      </c>
      <c r="N213" s="136">
        <v>12878</v>
      </c>
      <c r="O213" s="137">
        <v>1998076.6300000011</v>
      </c>
    </row>
    <row r="214" spans="1:15" x14ac:dyDescent="0.35">
      <c r="A214">
        <v>2021</v>
      </c>
      <c r="B214" t="s">
        <v>5</v>
      </c>
      <c r="C214" s="2" t="s">
        <v>57</v>
      </c>
      <c r="D214" s="136">
        <v>42</v>
      </c>
      <c r="E214" s="136">
        <v>12637.48</v>
      </c>
      <c r="F214" s="141">
        <f t="shared" si="10"/>
        <v>7.7590984666543505</v>
      </c>
      <c r="G214" s="139">
        <v>24</v>
      </c>
      <c r="H214" s="139"/>
      <c r="I214" s="138">
        <f t="shared" si="9"/>
        <v>300.89238095238096</v>
      </c>
      <c r="J214" s="139">
        <v>55</v>
      </c>
      <c r="K214" s="136">
        <v>6318.74</v>
      </c>
      <c r="L214" s="142">
        <f t="shared" si="11"/>
        <v>7.4817484714297467E-3</v>
      </c>
      <c r="M214" s="143" t="s">
        <v>166</v>
      </c>
      <c r="N214" s="136">
        <v>5413</v>
      </c>
      <c r="O214" s="137">
        <v>844553.91999999993</v>
      </c>
    </row>
    <row r="215" spans="1:15" x14ac:dyDescent="0.35">
      <c r="A215">
        <v>2021</v>
      </c>
      <c r="B215" t="s">
        <v>5</v>
      </c>
      <c r="C215" s="2" t="s">
        <v>72</v>
      </c>
      <c r="D215" s="136">
        <v>39</v>
      </c>
      <c r="E215" s="136">
        <v>7368</v>
      </c>
      <c r="F215" s="141">
        <f t="shared" si="10"/>
        <v>3.4871244635193137</v>
      </c>
      <c r="G215" s="139">
        <v>58</v>
      </c>
      <c r="H215" s="139"/>
      <c r="I215" s="138">
        <f t="shared" si="9"/>
        <v>188.92307692307693</v>
      </c>
      <c r="J215" s="139">
        <v>62</v>
      </c>
      <c r="K215" s="136">
        <v>7368</v>
      </c>
      <c r="L215" s="142">
        <f t="shared" si="11"/>
        <v>7.0737619891649136E-3</v>
      </c>
      <c r="M215" s="143" t="s">
        <v>167</v>
      </c>
      <c r="N215" s="136">
        <v>11184</v>
      </c>
      <c r="O215" s="137">
        <v>1041595.69</v>
      </c>
    </row>
    <row r="216" spans="1:15" x14ac:dyDescent="0.35">
      <c r="A216">
        <v>2021</v>
      </c>
      <c r="B216" t="s">
        <v>5</v>
      </c>
      <c r="C216" s="2" t="s">
        <v>54</v>
      </c>
      <c r="D216" s="136">
        <v>12</v>
      </c>
      <c r="E216" s="136">
        <v>3374</v>
      </c>
      <c r="F216" s="141">
        <f t="shared" si="10"/>
        <v>2.7391006619493266</v>
      </c>
      <c r="G216" s="139">
        <v>65</v>
      </c>
      <c r="H216" s="139"/>
      <c r="I216" s="138">
        <f t="shared" si="9"/>
        <v>281.16666666666669</v>
      </c>
      <c r="J216" s="139">
        <v>57</v>
      </c>
      <c r="K216" s="136">
        <v>3374</v>
      </c>
      <c r="L216" s="142">
        <f t="shared" si="11"/>
        <v>6.9427113958907697E-3</v>
      </c>
      <c r="M216" s="143" t="s">
        <v>121</v>
      </c>
      <c r="N216" s="136">
        <v>4381</v>
      </c>
      <c r="O216" s="137">
        <v>485977.28000000009</v>
      </c>
    </row>
    <row r="217" spans="1:15" x14ac:dyDescent="0.35">
      <c r="A217">
        <v>2021</v>
      </c>
      <c r="B217" t="s">
        <v>5</v>
      </c>
      <c r="C217" s="2" t="s">
        <v>77</v>
      </c>
      <c r="D217" s="136">
        <v>42</v>
      </c>
      <c r="E217" s="136">
        <v>16300</v>
      </c>
      <c r="F217" s="141">
        <f t="shared" si="10"/>
        <v>3.9814200398142008</v>
      </c>
      <c r="G217" s="139">
        <v>55</v>
      </c>
      <c r="H217" s="139"/>
      <c r="I217" s="138">
        <f t="shared" si="9"/>
        <v>388.09523809523807</v>
      </c>
      <c r="J217" s="139">
        <v>47</v>
      </c>
      <c r="K217" s="136">
        <v>16300</v>
      </c>
      <c r="L217" s="142">
        <f t="shared" si="11"/>
        <v>6.6372339139540767E-3</v>
      </c>
      <c r="M217" s="143" t="s">
        <v>105</v>
      </c>
      <c r="N217" s="136">
        <v>10549</v>
      </c>
      <c r="O217" s="137">
        <v>2455842.33</v>
      </c>
    </row>
    <row r="218" spans="1:15" x14ac:dyDescent="0.35">
      <c r="A218">
        <v>2021</v>
      </c>
      <c r="B218" t="s">
        <v>5</v>
      </c>
      <c r="C218" s="2" t="s">
        <v>89</v>
      </c>
      <c r="D218" s="136">
        <v>45</v>
      </c>
      <c r="E218" s="136">
        <v>5017.55</v>
      </c>
      <c r="F218" s="141">
        <f t="shared" si="10"/>
        <v>8.0213903743315509</v>
      </c>
      <c r="G218" s="139">
        <v>22</v>
      </c>
      <c r="H218" s="139"/>
      <c r="I218" s="138">
        <f t="shared" si="9"/>
        <v>111.50111111111111</v>
      </c>
      <c r="J218" s="139">
        <v>66</v>
      </c>
      <c r="K218" s="136">
        <v>5017.55</v>
      </c>
      <c r="L218" s="142">
        <f t="shared" si="11"/>
        <v>6.4300756457701929E-3</v>
      </c>
      <c r="M218" s="143" t="s">
        <v>168</v>
      </c>
      <c r="N218" s="136">
        <v>5610</v>
      </c>
      <c r="O218" s="137">
        <v>780325.19000000029</v>
      </c>
    </row>
    <row r="219" spans="1:15" x14ac:dyDescent="0.35">
      <c r="A219">
        <v>2021</v>
      </c>
      <c r="B219" t="s">
        <v>5</v>
      </c>
      <c r="C219" s="2" t="s">
        <v>35</v>
      </c>
      <c r="D219" s="136">
        <v>3</v>
      </c>
      <c r="E219" s="136">
        <v>769.46</v>
      </c>
      <c r="F219" s="141">
        <f t="shared" si="10"/>
        <v>4.2674253200568995</v>
      </c>
      <c r="G219" s="139">
        <v>52</v>
      </c>
      <c r="H219" s="139"/>
      <c r="I219" s="138">
        <f t="shared" si="9"/>
        <v>256.48666666666668</v>
      </c>
      <c r="J219" s="139">
        <v>58</v>
      </c>
      <c r="K219" s="136">
        <v>769.46</v>
      </c>
      <c r="L219" s="142">
        <f t="shared" si="11"/>
        <v>5.9672176050678469E-3</v>
      </c>
      <c r="M219" s="143" t="s">
        <v>109</v>
      </c>
      <c r="N219" s="136">
        <v>703</v>
      </c>
      <c r="O219" s="137">
        <v>128947.87</v>
      </c>
    </row>
    <row r="220" spans="1:15" x14ac:dyDescent="0.35">
      <c r="A220">
        <v>2021</v>
      </c>
      <c r="B220" t="s">
        <v>5</v>
      </c>
      <c r="C220" s="2" t="s">
        <v>46</v>
      </c>
      <c r="D220" s="136">
        <v>41</v>
      </c>
      <c r="E220" s="136">
        <v>7880.5</v>
      </c>
      <c r="F220" s="141">
        <f t="shared" si="10"/>
        <v>4.9981714007070588</v>
      </c>
      <c r="G220" s="139">
        <v>45</v>
      </c>
      <c r="H220" s="139"/>
      <c r="I220" s="138">
        <f t="shared" si="9"/>
        <v>192.20731707317074</v>
      </c>
      <c r="J220" s="139">
        <v>61</v>
      </c>
      <c r="K220" s="136">
        <v>7880.5</v>
      </c>
      <c r="L220" s="142">
        <f t="shared" si="11"/>
        <v>4.9947794872833001E-3</v>
      </c>
      <c r="M220" s="143" t="s">
        <v>169</v>
      </c>
      <c r="N220" s="136">
        <v>8203</v>
      </c>
      <c r="O220" s="137">
        <v>1577747.330000001</v>
      </c>
    </row>
    <row r="221" spans="1:15" x14ac:dyDescent="0.35">
      <c r="A221">
        <v>2021</v>
      </c>
      <c r="B221" t="s">
        <v>5</v>
      </c>
      <c r="C221" s="2" t="s">
        <v>60</v>
      </c>
      <c r="D221" s="136">
        <v>44</v>
      </c>
      <c r="E221" s="136">
        <v>7500</v>
      </c>
      <c r="F221" s="141">
        <f t="shared" si="10"/>
        <v>4.6908315565031984</v>
      </c>
      <c r="G221" s="139">
        <v>50</v>
      </c>
      <c r="H221" s="139"/>
      <c r="I221" s="138">
        <f t="shared" si="9"/>
        <v>170.45454545454547</v>
      </c>
      <c r="J221" s="139">
        <v>64</v>
      </c>
      <c r="K221" s="136">
        <v>7500</v>
      </c>
      <c r="L221" s="142">
        <f t="shared" si="11"/>
        <v>4.6915430545158019E-3</v>
      </c>
      <c r="M221" s="143" t="s">
        <v>136</v>
      </c>
      <c r="N221" s="136">
        <v>9380</v>
      </c>
      <c r="O221" s="137">
        <v>1598621.1600000011</v>
      </c>
    </row>
    <row r="222" spans="1:15" x14ac:dyDescent="0.35">
      <c r="A222">
        <v>2021</v>
      </c>
      <c r="B222" t="s">
        <v>5</v>
      </c>
      <c r="C222" s="2" t="s">
        <v>66</v>
      </c>
      <c r="D222" s="136">
        <v>14</v>
      </c>
      <c r="E222" s="136">
        <v>3965</v>
      </c>
      <c r="F222" s="141">
        <f t="shared" si="10"/>
        <v>2.5004465083050547</v>
      </c>
      <c r="G222" s="139">
        <v>66</v>
      </c>
      <c r="H222" s="139"/>
      <c r="I222" s="138">
        <f t="shared" si="9"/>
        <v>283.21428571428572</v>
      </c>
      <c r="J222" s="139">
        <v>56</v>
      </c>
      <c r="K222" s="136">
        <v>3965</v>
      </c>
      <c r="L222" s="142">
        <f t="shared" si="11"/>
        <v>4.6172554884320368E-3</v>
      </c>
      <c r="M222" s="143" t="s">
        <v>170</v>
      </c>
      <c r="N222" s="136">
        <v>5599</v>
      </c>
      <c r="O222" s="137">
        <v>858735.23999999953</v>
      </c>
    </row>
    <row r="223" spans="1:15" x14ac:dyDescent="0.35">
      <c r="A223">
        <v>2021</v>
      </c>
      <c r="B223" t="s">
        <v>5</v>
      </c>
      <c r="C223" s="2" t="s">
        <v>36</v>
      </c>
      <c r="D223" s="136">
        <v>5</v>
      </c>
      <c r="E223" s="136">
        <v>1644.67</v>
      </c>
      <c r="F223" s="141">
        <f t="shared" si="10"/>
        <v>0.8120838070488875</v>
      </c>
      <c r="G223" s="139">
        <v>75</v>
      </c>
      <c r="H223" s="139"/>
      <c r="I223" s="138">
        <f t="shared" si="9"/>
        <v>328.93400000000003</v>
      </c>
      <c r="J223" s="139">
        <v>53</v>
      </c>
      <c r="K223" s="136">
        <v>1644.67</v>
      </c>
      <c r="L223" s="142">
        <f t="shared" si="11"/>
        <v>4.2617062372285108E-3</v>
      </c>
      <c r="M223" s="143" t="s">
        <v>140</v>
      </c>
      <c r="N223" s="136">
        <v>6157</v>
      </c>
      <c r="O223" s="137">
        <v>385918.2</v>
      </c>
    </row>
    <row r="224" spans="1:15" x14ac:dyDescent="0.35">
      <c r="A224">
        <v>2021</v>
      </c>
      <c r="B224" t="s">
        <v>5</v>
      </c>
      <c r="C224" s="2" t="s">
        <v>59</v>
      </c>
      <c r="D224" s="136">
        <v>38</v>
      </c>
      <c r="E224" s="136">
        <v>11765</v>
      </c>
      <c r="F224" s="141">
        <f t="shared" si="10"/>
        <v>4.7997979032461791</v>
      </c>
      <c r="G224" s="139">
        <v>48</v>
      </c>
      <c r="H224" s="139"/>
      <c r="I224" s="138">
        <f t="shared" ref="I224:I236" si="12">E224/D224</f>
        <v>309.60526315789474</v>
      </c>
      <c r="J224" s="139">
        <v>54</v>
      </c>
      <c r="K224" s="136">
        <v>11765</v>
      </c>
      <c r="L224" s="142">
        <f t="shared" si="11"/>
        <v>3.726760083295829E-3</v>
      </c>
      <c r="M224" s="143" t="s">
        <v>130</v>
      </c>
      <c r="N224" s="136">
        <v>7917</v>
      </c>
      <c r="O224" s="137">
        <v>3156897.6099999989</v>
      </c>
    </row>
    <row r="225" spans="1:15" x14ac:dyDescent="0.35">
      <c r="A225">
        <v>2021</v>
      </c>
      <c r="B225" t="s">
        <v>5</v>
      </c>
      <c r="C225" s="2" t="s">
        <v>31</v>
      </c>
      <c r="D225" s="136">
        <v>39</v>
      </c>
      <c r="E225" s="136">
        <v>2428</v>
      </c>
      <c r="F225" s="141">
        <f t="shared" si="10"/>
        <v>8.116545265348595</v>
      </c>
      <c r="G225" s="139">
        <v>21</v>
      </c>
      <c r="H225" s="139"/>
      <c r="I225" s="138">
        <f t="shared" si="12"/>
        <v>62.256410256410255</v>
      </c>
      <c r="J225" s="139">
        <v>68</v>
      </c>
      <c r="K225" s="136">
        <v>2428</v>
      </c>
      <c r="L225" s="142">
        <f t="shared" si="11"/>
        <v>1.9202379804392111E-3</v>
      </c>
      <c r="M225" s="143" t="s">
        <v>171</v>
      </c>
      <c r="N225" s="136">
        <v>4805</v>
      </c>
      <c r="O225" s="137">
        <v>1264426.610000001</v>
      </c>
    </row>
    <row r="226" spans="1:15" x14ac:dyDescent="0.35">
      <c r="A226">
        <v>2021</v>
      </c>
      <c r="B226" t="s">
        <v>5</v>
      </c>
      <c r="C226" s="2" t="s">
        <v>37</v>
      </c>
      <c r="D226" s="136">
        <v>46</v>
      </c>
      <c r="E226" s="136">
        <v>2383.6</v>
      </c>
      <c r="F226" s="141">
        <f t="shared" si="10"/>
        <v>6.0510392002104707</v>
      </c>
      <c r="G226" s="139">
        <v>31</v>
      </c>
      <c r="H226" s="139"/>
      <c r="I226" s="138">
        <f t="shared" si="12"/>
        <v>51.817391304347822</v>
      </c>
      <c r="J226" s="139">
        <v>69</v>
      </c>
      <c r="K226" s="136">
        <v>2383.6</v>
      </c>
      <c r="L226" s="142">
        <f t="shared" si="11"/>
        <v>1.7750709823599975E-3</v>
      </c>
      <c r="M226" s="143" t="s">
        <v>149</v>
      </c>
      <c r="N226" s="136">
        <v>7602</v>
      </c>
      <c r="O226" s="137">
        <v>1342819.54</v>
      </c>
    </row>
    <row r="227" spans="1:15" x14ac:dyDescent="0.35">
      <c r="A227">
        <v>2021</v>
      </c>
      <c r="B227" t="s">
        <v>5</v>
      </c>
      <c r="C227" s="2" t="s">
        <v>82</v>
      </c>
      <c r="D227" s="136">
        <v>24</v>
      </c>
      <c r="E227" s="136">
        <v>1784.51</v>
      </c>
      <c r="F227" s="141">
        <f t="shared" si="10"/>
        <v>4.006677796327212</v>
      </c>
      <c r="G227" s="139">
        <v>54</v>
      </c>
      <c r="H227" s="139"/>
      <c r="I227" s="138">
        <f t="shared" si="12"/>
        <v>74.354583333333338</v>
      </c>
      <c r="J227" s="139">
        <v>67</v>
      </c>
      <c r="K227" s="136">
        <v>1784.51</v>
      </c>
      <c r="L227" s="142">
        <f t="shared" si="11"/>
        <v>1.6869738451887383E-3</v>
      </c>
      <c r="M227" s="143" t="s">
        <v>119</v>
      </c>
      <c r="N227" s="136">
        <v>5990</v>
      </c>
      <c r="O227" s="137">
        <v>1057817.23</v>
      </c>
    </row>
    <row r="228" spans="1:15" x14ac:dyDescent="0.35">
      <c r="A228">
        <v>2021</v>
      </c>
      <c r="B228" t="s">
        <v>5</v>
      </c>
      <c r="C228" s="2" t="s">
        <v>71</v>
      </c>
      <c r="D228" s="136">
        <v>8</v>
      </c>
      <c r="E228" s="136">
        <v>1435.84</v>
      </c>
      <c r="F228" s="141">
        <f t="shared" si="10"/>
        <v>1.8103643358225843</v>
      </c>
      <c r="G228" s="139">
        <v>68</v>
      </c>
      <c r="H228" s="139"/>
      <c r="I228" s="138">
        <f t="shared" si="12"/>
        <v>179.48</v>
      </c>
      <c r="J228" s="139">
        <v>63</v>
      </c>
      <c r="K228" s="136">
        <v>1435.84</v>
      </c>
      <c r="L228" s="142">
        <f t="shared" si="11"/>
        <v>1.678614233244396E-3</v>
      </c>
      <c r="M228" s="143" t="s">
        <v>141</v>
      </c>
      <c r="N228" s="136">
        <v>4419</v>
      </c>
      <c r="O228" s="137">
        <v>855372.23000000045</v>
      </c>
    </row>
    <row r="229" spans="1:15" x14ac:dyDescent="0.35">
      <c r="A229">
        <v>2021</v>
      </c>
      <c r="B229" t="s">
        <v>5</v>
      </c>
      <c r="C229" s="2" t="s">
        <v>75</v>
      </c>
      <c r="D229" s="136">
        <v>165</v>
      </c>
      <c r="E229" s="136">
        <v>0</v>
      </c>
      <c r="F229" s="141">
        <f t="shared" si="10"/>
        <v>13.560157790927022</v>
      </c>
      <c r="G229" s="139">
        <v>7</v>
      </c>
      <c r="H229" s="139"/>
      <c r="I229" s="138">
        <f t="shared" si="12"/>
        <v>0</v>
      </c>
      <c r="J229" s="139">
        <v>70</v>
      </c>
      <c r="K229" s="136">
        <v>0</v>
      </c>
      <c r="L229" s="142">
        <f t="shared" si="11"/>
        <v>0</v>
      </c>
      <c r="M229" s="143" t="s">
        <v>172</v>
      </c>
      <c r="N229" s="136">
        <v>12168</v>
      </c>
      <c r="O229" s="137">
        <v>2078115.7300000009</v>
      </c>
    </row>
    <row r="230" spans="1:15" x14ac:dyDescent="0.35">
      <c r="A230">
        <v>2021</v>
      </c>
      <c r="B230" t="s">
        <v>5</v>
      </c>
      <c r="C230" s="2" t="s">
        <v>53</v>
      </c>
      <c r="D230" s="136">
        <v>63</v>
      </c>
      <c r="E230" s="136">
        <v>0</v>
      </c>
      <c r="F230" s="141">
        <f t="shared" si="10"/>
        <v>13.364446330080611</v>
      </c>
      <c r="G230" s="139">
        <v>9</v>
      </c>
      <c r="H230" s="139"/>
      <c r="I230" s="138">
        <f t="shared" si="12"/>
        <v>0</v>
      </c>
      <c r="J230" s="139">
        <v>71</v>
      </c>
      <c r="K230" s="136">
        <v>0</v>
      </c>
      <c r="L230" s="142">
        <f t="shared" si="11"/>
        <v>0</v>
      </c>
      <c r="M230" s="143" t="s">
        <v>133</v>
      </c>
      <c r="N230" s="136">
        <v>4714</v>
      </c>
      <c r="O230" s="137">
        <v>586410.44000000018</v>
      </c>
    </row>
    <row r="231" spans="1:15" x14ac:dyDescent="0.35">
      <c r="A231">
        <v>2021</v>
      </c>
      <c r="B231" t="s">
        <v>5</v>
      </c>
      <c r="C231" s="2" t="s">
        <v>62</v>
      </c>
      <c r="D231" s="136">
        <v>589</v>
      </c>
      <c r="E231" s="136">
        <v>0</v>
      </c>
      <c r="F231" s="141">
        <f t="shared" si="10"/>
        <v>11.562168740921049</v>
      </c>
      <c r="G231" s="139">
        <v>11</v>
      </c>
      <c r="H231" s="139"/>
      <c r="I231" s="138">
        <f t="shared" si="12"/>
        <v>0</v>
      </c>
      <c r="J231" s="139">
        <v>72</v>
      </c>
      <c r="K231" s="136">
        <v>0</v>
      </c>
      <c r="L231" s="142">
        <f t="shared" si="11"/>
        <v>0</v>
      </c>
      <c r="M231" s="143" t="s">
        <v>146</v>
      </c>
      <c r="N231" s="136">
        <v>50942</v>
      </c>
      <c r="O231" s="137">
        <v>7523007.6199999964</v>
      </c>
    </row>
    <row r="232" spans="1:15" x14ac:dyDescent="0.35">
      <c r="A232">
        <v>2021</v>
      </c>
      <c r="B232" t="s">
        <v>5</v>
      </c>
      <c r="C232" s="2" t="s">
        <v>90</v>
      </c>
      <c r="D232" s="136">
        <v>5</v>
      </c>
      <c r="E232" s="136">
        <v>0</v>
      </c>
      <c r="F232" s="141">
        <f t="shared" si="10"/>
        <v>11.261261261261261</v>
      </c>
      <c r="G232" s="139">
        <v>14</v>
      </c>
      <c r="H232" s="139"/>
      <c r="I232" s="138">
        <f t="shared" si="12"/>
        <v>0</v>
      </c>
      <c r="J232" s="139">
        <v>73</v>
      </c>
      <c r="K232" s="136">
        <v>0</v>
      </c>
      <c r="L232" s="142">
        <f t="shared" si="11"/>
        <v>0</v>
      </c>
      <c r="M232" s="143" t="s">
        <v>103</v>
      </c>
      <c r="N232" s="136">
        <v>444</v>
      </c>
      <c r="O232" s="137">
        <v>21736.85</v>
      </c>
    </row>
    <row r="233" spans="1:15" x14ac:dyDescent="0.35">
      <c r="A233">
        <v>2021</v>
      </c>
      <c r="B233" t="s">
        <v>5</v>
      </c>
      <c r="C233" s="2" t="s">
        <v>26</v>
      </c>
      <c r="D233" s="136">
        <v>74</v>
      </c>
      <c r="E233" s="136">
        <v>0</v>
      </c>
      <c r="F233" s="141">
        <f t="shared" si="10"/>
        <v>5.593348450491308</v>
      </c>
      <c r="G233" s="139">
        <v>36</v>
      </c>
      <c r="H233" s="139"/>
      <c r="I233" s="138">
        <f t="shared" si="12"/>
        <v>0</v>
      </c>
      <c r="J233" s="139">
        <v>74</v>
      </c>
      <c r="K233" s="136">
        <v>0</v>
      </c>
      <c r="L233" s="142">
        <f t="shared" si="11"/>
        <v>0</v>
      </c>
      <c r="M233" s="143" t="s">
        <v>138</v>
      </c>
      <c r="N233" s="136">
        <v>13230</v>
      </c>
      <c r="O233" s="137">
        <v>2048665.08</v>
      </c>
    </row>
    <row r="234" spans="1:15" x14ac:dyDescent="0.35">
      <c r="A234">
        <v>2021</v>
      </c>
      <c r="B234" t="s">
        <v>5</v>
      </c>
      <c r="C234" s="2" t="s">
        <v>42</v>
      </c>
      <c r="D234" s="136">
        <v>15</v>
      </c>
      <c r="E234" s="136">
        <v>0</v>
      </c>
      <c r="F234" s="141">
        <f t="shared" si="10"/>
        <v>2.7721308445758641</v>
      </c>
      <c r="G234" s="139">
        <v>64</v>
      </c>
      <c r="H234" s="139"/>
      <c r="I234" s="138">
        <f t="shared" si="12"/>
        <v>0</v>
      </c>
      <c r="J234" s="139">
        <v>75</v>
      </c>
      <c r="K234" s="136">
        <v>0</v>
      </c>
      <c r="L234" s="142">
        <f t="shared" si="11"/>
        <v>0</v>
      </c>
      <c r="M234" s="143" t="s">
        <v>173</v>
      </c>
      <c r="N234" s="136">
        <v>5411</v>
      </c>
      <c r="O234" s="137">
        <v>407579.18000000011</v>
      </c>
    </row>
    <row r="235" spans="1:15" x14ac:dyDescent="0.35">
      <c r="A235">
        <v>2021</v>
      </c>
      <c r="B235" t="s">
        <v>5</v>
      </c>
      <c r="C235" s="2" t="s">
        <v>28</v>
      </c>
      <c r="D235" s="136">
        <v>12</v>
      </c>
      <c r="E235" s="136">
        <v>0</v>
      </c>
      <c r="F235" s="141">
        <f t="shared" si="10"/>
        <v>1.3614703880190604</v>
      </c>
      <c r="G235" s="139">
        <v>70</v>
      </c>
      <c r="H235" s="139"/>
      <c r="I235" s="138">
        <f t="shared" si="12"/>
        <v>0</v>
      </c>
      <c r="J235" s="139">
        <v>76</v>
      </c>
      <c r="K235" s="136">
        <v>0</v>
      </c>
      <c r="L235" s="142">
        <f t="shared" si="11"/>
        <v>0</v>
      </c>
      <c r="M235" s="143" t="s">
        <v>101</v>
      </c>
      <c r="N235" s="136">
        <v>8814</v>
      </c>
      <c r="O235" s="137">
        <v>1265565.95</v>
      </c>
    </row>
    <row r="236" spans="1:15" x14ac:dyDescent="0.35">
      <c r="A236">
        <v>2021</v>
      </c>
      <c r="B236" t="s">
        <v>5</v>
      </c>
      <c r="C236" s="2" t="s">
        <v>41</v>
      </c>
      <c r="D236" s="136">
        <v>3</v>
      </c>
      <c r="E236" s="136">
        <v>0</v>
      </c>
      <c r="F236" s="141">
        <f t="shared" si="10"/>
        <v>1.2077294685990339</v>
      </c>
      <c r="G236" s="139">
        <v>72</v>
      </c>
      <c r="H236" s="139"/>
      <c r="I236" s="138">
        <f t="shared" si="12"/>
        <v>0</v>
      </c>
      <c r="J236" s="139">
        <v>77</v>
      </c>
      <c r="K236" s="136">
        <v>0</v>
      </c>
      <c r="L236" s="142">
        <f t="shared" si="11"/>
        <v>0</v>
      </c>
      <c r="M236" s="143" t="s">
        <v>174</v>
      </c>
      <c r="N236" s="136">
        <v>2484</v>
      </c>
      <c r="O236" s="137">
        <v>2402741.6300000022</v>
      </c>
    </row>
    <row r="237" spans="1:15" x14ac:dyDescent="0.35">
      <c r="A237">
        <v>2021</v>
      </c>
      <c r="B237" t="s">
        <v>5</v>
      </c>
      <c r="C237" s="2" t="s">
        <v>49</v>
      </c>
      <c r="D237" s="136">
        <v>0</v>
      </c>
      <c r="E237" s="136">
        <v>0</v>
      </c>
      <c r="F237" s="141">
        <f t="shared" si="10"/>
        <v>0</v>
      </c>
      <c r="G237" s="139" t="e">
        <f t="shared" ref="G237:G238" si="13">D237/E237</f>
        <v>#DIV/0!</v>
      </c>
      <c r="H237" s="139"/>
      <c r="I237" s="138"/>
      <c r="J237" s="139" t="e">
        <f t="shared" ref="J237:J238" si="14">D237/E237</f>
        <v>#DIV/0!</v>
      </c>
      <c r="K237" s="136">
        <v>0</v>
      </c>
      <c r="L237" s="142">
        <f t="shared" si="11"/>
        <v>0</v>
      </c>
      <c r="M237" s="139" t="e">
        <f t="shared" ref="M237:M238" si="15">D237/E237</f>
        <v>#DIV/0!</v>
      </c>
      <c r="N237" s="136">
        <v>7336</v>
      </c>
      <c r="O237" s="137">
        <v>2514776.2799999998</v>
      </c>
    </row>
    <row r="238" spans="1:15" x14ac:dyDescent="0.35">
      <c r="A238">
        <v>2021</v>
      </c>
      <c r="B238" t="s">
        <v>5</v>
      </c>
      <c r="C238" s="2" t="s">
        <v>68</v>
      </c>
      <c r="D238" s="136">
        <v>0</v>
      </c>
      <c r="E238" s="136">
        <v>0</v>
      </c>
      <c r="F238" s="141">
        <f t="shared" si="10"/>
        <v>0</v>
      </c>
      <c r="G238" s="139" t="e">
        <f t="shared" si="13"/>
        <v>#DIV/0!</v>
      </c>
      <c r="H238" s="139"/>
      <c r="I238" s="138"/>
      <c r="J238" s="139" t="e">
        <f t="shared" si="14"/>
        <v>#DIV/0!</v>
      </c>
      <c r="K238" s="136">
        <v>0</v>
      </c>
      <c r="L238" s="142">
        <f t="shared" si="11"/>
        <v>0</v>
      </c>
      <c r="M238" s="139" t="e">
        <f t="shared" si="15"/>
        <v>#DIV/0!</v>
      </c>
      <c r="N238" s="136">
        <v>179</v>
      </c>
      <c r="O238" s="137">
        <v>188123.54</v>
      </c>
    </row>
    <row r="239" spans="1:15" x14ac:dyDescent="0.35">
      <c r="A239">
        <v>2021</v>
      </c>
      <c r="B239" t="s">
        <v>3</v>
      </c>
      <c r="C239" s="2" t="s">
        <v>90</v>
      </c>
      <c r="D239" s="136">
        <v>3</v>
      </c>
      <c r="E239" s="139">
        <v>2740</v>
      </c>
      <c r="F239" s="141">
        <f t="shared" si="10"/>
        <v>6.756756756756757</v>
      </c>
      <c r="G239" s="139">
        <v>1</v>
      </c>
      <c r="H239" s="139"/>
      <c r="I239" s="138">
        <v>2.63</v>
      </c>
      <c r="J239" s="139">
        <v>38</v>
      </c>
      <c r="K239" s="136">
        <v>2740</v>
      </c>
      <c r="L239" s="142">
        <f t="shared" si="11"/>
        <v>0.12605322298309093</v>
      </c>
      <c r="M239" s="139" t="s">
        <v>98</v>
      </c>
      <c r="N239" s="136">
        <v>444</v>
      </c>
      <c r="O239" s="137">
        <v>21736.85</v>
      </c>
    </row>
    <row r="240" spans="1:15" x14ac:dyDescent="0.35">
      <c r="A240">
        <v>2021</v>
      </c>
      <c r="B240" t="s">
        <v>3</v>
      </c>
      <c r="C240" s="2" t="s">
        <v>56</v>
      </c>
      <c r="D240" s="136">
        <v>16</v>
      </c>
      <c r="E240" s="139">
        <v>39062.080000000002</v>
      </c>
      <c r="F240" s="141">
        <f t="shared" si="10"/>
        <v>1.5814964910546605</v>
      </c>
      <c r="G240" s="139">
        <v>2</v>
      </c>
      <c r="H240" s="139"/>
      <c r="I240" s="138">
        <v>5.25</v>
      </c>
      <c r="J240" s="139">
        <v>27</v>
      </c>
      <c r="K240" s="136">
        <v>34303.08</v>
      </c>
      <c r="L240" s="142">
        <f t="shared" si="11"/>
        <v>3.1726394828370155E-2</v>
      </c>
      <c r="M240" s="139" t="s">
        <v>142</v>
      </c>
      <c r="N240" s="136">
        <v>10117</v>
      </c>
      <c r="O240" s="137">
        <v>1081215.82</v>
      </c>
    </row>
    <row r="241" spans="1:15" x14ac:dyDescent="0.35">
      <c r="A241">
        <v>2021</v>
      </c>
      <c r="B241" t="s">
        <v>3</v>
      </c>
      <c r="C241" s="2" t="s">
        <v>38</v>
      </c>
      <c r="D241" s="136">
        <v>50</v>
      </c>
      <c r="E241" s="139">
        <v>184699.05</v>
      </c>
      <c r="F241" s="141">
        <f t="shared" si="10"/>
        <v>1.5492826821181793</v>
      </c>
      <c r="G241" s="139">
        <v>3</v>
      </c>
      <c r="H241" s="139"/>
      <c r="I241" s="138">
        <v>7.7</v>
      </c>
      <c r="J241" s="139">
        <v>11</v>
      </c>
      <c r="K241" s="136">
        <v>184699.05</v>
      </c>
      <c r="L241" s="142">
        <f t="shared" si="11"/>
        <v>2.7768935373594102E-2</v>
      </c>
      <c r="M241" s="139" t="s">
        <v>152</v>
      </c>
      <c r="N241" s="136">
        <v>32273</v>
      </c>
      <c r="O241" s="137">
        <v>6651283.0800000019</v>
      </c>
    </row>
    <row r="242" spans="1:15" x14ac:dyDescent="0.35">
      <c r="A242">
        <v>2021</v>
      </c>
      <c r="B242" t="s">
        <v>3</v>
      </c>
      <c r="C242" s="2" t="s">
        <v>78</v>
      </c>
      <c r="D242" s="136">
        <v>48</v>
      </c>
      <c r="E242" s="139">
        <v>510750.64</v>
      </c>
      <c r="F242" s="141">
        <f t="shared" si="10"/>
        <v>0.50616359629235164</v>
      </c>
      <c r="G242" s="139">
        <v>14</v>
      </c>
      <c r="H242" s="139"/>
      <c r="I242" s="138">
        <v>7.01</v>
      </c>
      <c r="J242" s="139">
        <v>15</v>
      </c>
      <c r="K242" s="136">
        <v>495450.04</v>
      </c>
      <c r="L242" s="142">
        <f t="shared" si="11"/>
        <v>2.4730654097860242E-2</v>
      </c>
      <c r="M242" s="139" t="s">
        <v>118</v>
      </c>
      <c r="N242" s="136">
        <v>94831</v>
      </c>
      <c r="O242" s="137">
        <v>20033842.94000002</v>
      </c>
    </row>
    <row r="243" spans="1:15" x14ac:dyDescent="0.35">
      <c r="A243">
        <v>2021</v>
      </c>
      <c r="B243" t="s">
        <v>3</v>
      </c>
      <c r="C243" s="2" t="s">
        <v>89</v>
      </c>
      <c r="D243" s="136">
        <v>6</v>
      </c>
      <c r="E243" s="139">
        <v>15687</v>
      </c>
      <c r="F243" s="141">
        <f t="shared" si="10"/>
        <v>1.0695187165775402</v>
      </c>
      <c r="G243" s="139">
        <v>6</v>
      </c>
      <c r="H243" s="139"/>
      <c r="I243" s="138">
        <v>4.1900000000000004</v>
      </c>
      <c r="J243" s="139">
        <v>35</v>
      </c>
      <c r="K243" s="136">
        <v>15368</v>
      </c>
      <c r="L243" s="142">
        <f t="shared" si="11"/>
        <v>1.9694353324669674E-2</v>
      </c>
      <c r="M243" s="139" t="s">
        <v>127</v>
      </c>
      <c r="N243" s="136">
        <v>5610</v>
      </c>
      <c r="O243" s="137">
        <v>780325.19000000029</v>
      </c>
    </row>
    <row r="244" spans="1:15" x14ac:dyDescent="0.35">
      <c r="A244">
        <v>2021</v>
      </c>
      <c r="B244" t="s">
        <v>3</v>
      </c>
      <c r="C244" s="2" t="s">
        <v>46</v>
      </c>
      <c r="D244" s="136">
        <v>5</v>
      </c>
      <c r="E244" s="139">
        <v>26968.400000000001</v>
      </c>
      <c r="F244" s="141">
        <f t="shared" si="10"/>
        <v>0.60953309764720232</v>
      </c>
      <c r="G244" s="139">
        <v>9</v>
      </c>
      <c r="H244" s="139"/>
      <c r="I244" s="138">
        <v>6.44</v>
      </c>
      <c r="J244" s="139">
        <v>19</v>
      </c>
      <c r="K244" s="136">
        <v>26968.400000000001</v>
      </c>
      <c r="L244" s="142">
        <f t="shared" si="11"/>
        <v>1.7092977745682501E-2</v>
      </c>
      <c r="M244" s="139" t="s">
        <v>114</v>
      </c>
      <c r="N244" s="136">
        <v>8203</v>
      </c>
      <c r="O244" s="137">
        <v>1577747.330000001</v>
      </c>
    </row>
    <row r="245" spans="1:15" x14ac:dyDescent="0.35">
      <c r="A245">
        <v>2021</v>
      </c>
      <c r="B245" t="s">
        <v>3</v>
      </c>
      <c r="C245" s="2" t="s">
        <v>55</v>
      </c>
      <c r="D245" s="136">
        <v>2</v>
      </c>
      <c r="E245" s="139">
        <v>14795.61</v>
      </c>
      <c r="F245" s="141">
        <f t="shared" si="10"/>
        <v>0.30740854595757761</v>
      </c>
      <c r="G245" s="139">
        <v>21</v>
      </c>
      <c r="H245" s="139"/>
      <c r="I245" s="138">
        <v>6.27</v>
      </c>
      <c r="J245" s="139">
        <v>20</v>
      </c>
      <c r="K245" s="136">
        <v>14795.61</v>
      </c>
      <c r="L245" s="142">
        <f t="shared" si="11"/>
        <v>1.4265079978243542E-2</v>
      </c>
      <c r="M245" s="139" t="s">
        <v>150</v>
      </c>
      <c r="N245" s="136">
        <v>6506</v>
      </c>
      <c r="O245" s="137">
        <v>1037190.82</v>
      </c>
    </row>
    <row r="246" spans="1:15" x14ac:dyDescent="0.35">
      <c r="A246">
        <v>2021</v>
      </c>
      <c r="B246" t="s">
        <v>3</v>
      </c>
      <c r="C246" s="2" t="s">
        <v>44</v>
      </c>
      <c r="D246" s="136">
        <v>8</v>
      </c>
      <c r="E246" s="139">
        <v>20462</v>
      </c>
      <c r="F246" s="141">
        <f t="shared" si="10"/>
        <v>1.1237533361427166</v>
      </c>
      <c r="G246" s="139">
        <v>4</v>
      </c>
      <c r="H246" s="139"/>
      <c r="I246" s="138">
        <v>5.21</v>
      </c>
      <c r="J246" s="139">
        <v>28</v>
      </c>
      <c r="K246" s="136">
        <v>20462</v>
      </c>
      <c r="L246" s="142">
        <f t="shared" si="11"/>
        <v>1.1104082951005283E-2</v>
      </c>
      <c r="M246" s="139" t="s">
        <v>102</v>
      </c>
      <c r="N246" s="136">
        <v>7119</v>
      </c>
      <c r="O246" s="137">
        <v>1842745.6</v>
      </c>
    </row>
    <row r="247" spans="1:15" x14ac:dyDescent="0.35">
      <c r="A247">
        <v>2021</v>
      </c>
      <c r="B247" t="s">
        <v>3</v>
      </c>
      <c r="C247" s="2" t="s">
        <v>62</v>
      </c>
      <c r="D247" s="136">
        <v>15</v>
      </c>
      <c r="E247" s="139">
        <v>74868.479999999996</v>
      </c>
      <c r="F247" s="141">
        <f t="shared" si="10"/>
        <v>0.29445251462447486</v>
      </c>
      <c r="G247" s="139">
        <v>22</v>
      </c>
      <c r="H247" s="139"/>
      <c r="I247" s="138">
        <v>6.68</v>
      </c>
      <c r="J247" s="139">
        <v>18</v>
      </c>
      <c r="K247" s="136">
        <v>67889.48</v>
      </c>
      <c r="L247" s="142">
        <f t="shared" si="11"/>
        <v>9.0242471401351613E-3</v>
      </c>
      <c r="M247" s="139" t="s">
        <v>139</v>
      </c>
      <c r="N247" s="136">
        <v>50942</v>
      </c>
      <c r="O247" s="137">
        <v>7523007.6199999964</v>
      </c>
    </row>
    <row r="248" spans="1:15" x14ac:dyDescent="0.35">
      <c r="A248">
        <v>2021</v>
      </c>
      <c r="B248" t="s">
        <v>3</v>
      </c>
      <c r="C248" s="2" t="s">
        <v>32</v>
      </c>
      <c r="D248" s="136">
        <v>3</v>
      </c>
      <c r="E248" s="139">
        <v>30277.35</v>
      </c>
      <c r="F248" s="141">
        <f t="shared" si="10"/>
        <v>0.51939058171745156</v>
      </c>
      <c r="G248" s="139">
        <v>12</v>
      </c>
      <c r="H248" s="139"/>
      <c r="I248" s="138">
        <v>9.31</v>
      </c>
      <c r="J248" s="139">
        <v>7</v>
      </c>
      <c r="K248" s="136">
        <v>7569.34</v>
      </c>
      <c r="L248" s="142">
        <f t="shared" si="11"/>
        <v>9.0203005323311325E-3</v>
      </c>
      <c r="M248" s="139" t="s">
        <v>100</v>
      </c>
      <c r="N248" s="136">
        <v>5776</v>
      </c>
      <c r="O248" s="137">
        <v>839144.98999999964</v>
      </c>
    </row>
    <row r="249" spans="1:15" x14ac:dyDescent="0.35">
      <c r="A249">
        <v>2021</v>
      </c>
      <c r="B249" t="s">
        <v>3</v>
      </c>
      <c r="C249" s="2" t="s">
        <v>66</v>
      </c>
      <c r="D249" s="136">
        <v>6</v>
      </c>
      <c r="E249" s="139">
        <v>7665.32</v>
      </c>
      <c r="F249" s="141">
        <f t="shared" si="10"/>
        <v>1.0716199321307376</v>
      </c>
      <c r="G249" s="139">
        <v>5</v>
      </c>
      <c r="H249" s="139"/>
      <c r="I249" s="138">
        <v>7.54</v>
      </c>
      <c r="J249" s="139">
        <v>12</v>
      </c>
      <c r="K249" s="136">
        <v>7665.32</v>
      </c>
      <c r="L249" s="142">
        <f t="shared" si="11"/>
        <v>8.9262902498330032E-3</v>
      </c>
      <c r="M249" s="139" t="s">
        <v>122</v>
      </c>
      <c r="N249" s="136">
        <v>5599</v>
      </c>
      <c r="O249" s="137">
        <v>858735.23999999953</v>
      </c>
    </row>
    <row r="250" spans="1:15" x14ac:dyDescent="0.35">
      <c r="A250">
        <v>2021</v>
      </c>
      <c r="B250" t="s">
        <v>3</v>
      </c>
      <c r="C250" s="2" t="s">
        <v>85</v>
      </c>
      <c r="D250" s="136">
        <v>1</v>
      </c>
      <c r="E250" s="139">
        <v>14552</v>
      </c>
      <c r="F250" s="141">
        <f t="shared" si="10"/>
        <v>4.5500045500045501E-2</v>
      </c>
      <c r="G250" s="139">
        <v>38</v>
      </c>
      <c r="H250" s="139"/>
      <c r="I250" s="138">
        <v>7.83</v>
      </c>
      <c r="J250" s="139">
        <v>8</v>
      </c>
      <c r="K250" s="136">
        <v>14493</v>
      </c>
      <c r="L250" s="142">
        <f t="shared" si="11"/>
        <v>8.0557940975269499E-3</v>
      </c>
      <c r="M250" s="139" t="s">
        <v>137</v>
      </c>
      <c r="N250" s="136">
        <v>21978</v>
      </c>
      <c r="O250" s="137">
        <v>1799077.7599999991</v>
      </c>
    </row>
    <row r="251" spans="1:15" x14ac:dyDescent="0.35">
      <c r="A251">
        <v>2021</v>
      </c>
      <c r="B251" t="s">
        <v>3</v>
      </c>
      <c r="C251" s="2" t="s">
        <v>91</v>
      </c>
      <c r="D251" s="136">
        <v>10</v>
      </c>
      <c r="E251" s="139">
        <v>15855</v>
      </c>
      <c r="F251" s="141">
        <f t="shared" si="10"/>
        <v>0.8796622097114708</v>
      </c>
      <c r="G251" s="139">
        <v>7</v>
      </c>
      <c r="H251" s="139"/>
      <c r="I251" s="138">
        <v>4.71</v>
      </c>
      <c r="J251" s="139">
        <v>31</v>
      </c>
      <c r="K251" s="136">
        <v>14643</v>
      </c>
      <c r="L251" s="142">
        <f t="shared" si="11"/>
        <v>7.8888882920757266E-3</v>
      </c>
      <c r="M251" s="139" t="s">
        <v>106</v>
      </c>
      <c r="N251" s="136">
        <v>11368</v>
      </c>
      <c r="O251" s="137">
        <v>1856155.07</v>
      </c>
    </row>
    <row r="252" spans="1:15" x14ac:dyDescent="0.35">
      <c r="A252">
        <v>2021</v>
      </c>
      <c r="B252" t="s">
        <v>3</v>
      </c>
      <c r="C252" s="2" t="s">
        <v>92</v>
      </c>
      <c r="D252" s="136">
        <v>3</v>
      </c>
      <c r="E252" s="139">
        <v>14573.85</v>
      </c>
      <c r="F252" s="141">
        <f t="shared" si="10"/>
        <v>0.28179597971068948</v>
      </c>
      <c r="G252" s="139">
        <v>23</v>
      </c>
      <c r="H252" s="139"/>
      <c r="I252" s="138">
        <v>6.02</v>
      </c>
      <c r="J252" s="139">
        <v>23</v>
      </c>
      <c r="K252" s="136">
        <v>14573.85</v>
      </c>
      <c r="L252" s="142">
        <f t="shared" si="11"/>
        <v>6.5481340070231691E-3</v>
      </c>
      <c r="M252" s="139" t="s">
        <v>110</v>
      </c>
      <c r="N252" s="136">
        <v>10646</v>
      </c>
      <c r="O252" s="137">
        <v>2225649.3200000012</v>
      </c>
    </row>
    <row r="253" spans="1:15" x14ac:dyDescent="0.35">
      <c r="A253">
        <v>2021</v>
      </c>
      <c r="B253" t="s">
        <v>3</v>
      </c>
      <c r="C253" s="2" t="s">
        <v>76</v>
      </c>
      <c r="D253" s="136">
        <v>197</v>
      </c>
      <c r="E253" s="139">
        <v>516464.02</v>
      </c>
      <c r="F253" s="141">
        <f t="shared" si="10"/>
        <v>0.44269762403960461</v>
      </c>
      <c r="G253" s="139">
        <v>17</v>
      </c>
      <c r="H253" s="139"/>
      <c r="I253" s="138">
        <v>4.9737477609353036</v>
      </c>
      <c r="J253" s="139">
        <v>30</v>
      </c>
      <c r="K253" s="136">
        <v>502965.07999999996</v>
      </c>
      <c r="L253" s="142">
        <f t="shared" si="11"/>
        <v>6.4516409170344855E-3</v>
      </c>
      <c r="M253" s="139" t="s">
        <v>104</v>
      </c>
      <c r="N253" s="136">
        <v>444999</v>
      </c>
      <c r="O253" s="137">
        <v>77959248.890000105</v>
      </c>
    </row>
    <row r="254" spans="1:15" x14ac:dyDescent="0.35">
      <c r="A254">
        <v>2021</v>
      </c>
      <c r="B254" t="s">
        <v>3</v>
      </c>
      <c r="C254" s="2" t="s">
        <v>84</v>
      </c>
      <c r="D254" s="136">
        <v>12</v>
      </c>
      <c r="E254" s="139">
        <v>35065.71</v>
      </c>
      <c r="F254" s="141">
        <f t="shared" si="10"/>
        <v>0.78477535805375709</v>
      </c>
      <c r="G254" s="139">
        <v>8</v>
      </c>
      <c r="H254" s="139"/>
      <c r="I254" s="138">
        <v>4.3290999999999995</v>
      </c>
      <c r="J254" s="139">
        <v>33</v>
      </c>
      <c r="K254" s="136">
        <v>20397</v>
      </c>
      <c r="L254" s="142">
        <f t="shared" si="11"/>
        <v>6.2921647648860636E-3</v>
      </c>
      <c r="M254" s="139" t="s">
        <v>117</v>
      </c>
      <c r="N254" s="136">
        <v>15291</v>
      </c>
      <c r="O254" s="137">
        <v>3241650.649999999</v>
      </c>
    </row>
    <row r="255" spans="1:15" x14ac:dyDescent="0.35">
      <c r="A255">
        <v>2021</v>
      </c>
      <c r="B255" t="s">
        <v>3</v>
      </c>
      <c r="C255" s="2" t="s">
        <v>87</v>
      </c>
      <c r="D255" s="136">
        <v>5</v>
      </c>
      <c r="E255" s="139">
        <v>18832.38</v>
      </c>
      <c r="F255" s="141">
        <f t="shared" si="10"/>
        <v>0.3675930010292604</v>
      </c>
      <c r="G255" s="139">
        <v>19</v>
      </c>
      <c r="H255" s="139"/>
      <c r="I255" s="138">
        <v>5.3</v>
      </c>
      <c r="J255" s="139">
        <v>26</v>
      </c>
      <c r="K255" s="136">
        <v>18832.38</v>
      </c>
      <c r="L255" s="142">
        <f t="shared" si="11"/>
        <v>6.2865256729424347E-3</v>
      </c>
      <c r="M255" s="139" t="s">
        <v>153</v>
      </c>
      <c r="N255" s="136">
        <v>13602</v>
      </c>
      <c r="O255" s="137">
        <v>2995673.7600000012</v>
      </c>
    </row>
    <row r="256" spans="1:15" x14ac:dyDescent="0.35">
      <c r="A256">
        <v>2021</v>
      </c>
      <c r="B256" t="s">
        <v>3</v>
      </c>
      <c r="C256" s="2" t="s">
        <v>0</v>
      </c>
      <c r="D256" s="136">
        <v>16</v>
      </c>
      <c r="E256" s="139">
        <v>26805.599999999999</v>
      </c>
      <c r="F256" s="141">
        <f t="shared" si="10"/>
        <v>0.50897060694744878</v>
      </c>
      <c r="G256" s="139">
        <v>13</v>
      </c>
      <c r="H256" s="139"/>
      <c r="I256" s="138">
        <v>6</v>
      </c>
      <c r="J256" s="139">
        <v>24</v>
      </c>
      <c r="K256" s="136">
        <v>26805.599999999999</v>
      </c>
      <c r="L256" s="142">
        <f t="shared" si="11"/>
        <v>5.65091880407403E-3</v>
      </c>
      <c r="M256" s="139" t="s">
        <v>154</v>
      </c>
      <c r="N256" s="136">
        <v>31436</v>
      </c>
      <c r="O256" s="137">
        <v>4743582.5799999991</v>
      </c>
    </row>
    <row r="257" spans="1:15" x14ac:dyDescent="0.35">
      <c r="A257">
        <v>2021</v>
      </c>
      <c r="B257" t="s">
        <v>3</v>
      </c>
      <c r="C257" s="2" t="s">
        <v>93</v>
      </c>
      <c r="D257" s="136">
        <v>1</v>
      </c>
      <c r="E257" s="139">
        <v>8118</v>
      </c>
      <c r="F257" s="141">
        <f t="shared" si="10"/>
        <v>0.17531556802244039</v>
      </c>
      <c r="G257" s="139">
        <v>30</v>
      </c>
      <c r="H257" s="139"/>
      <c r="I257" s="138">
        <v>4.2300000000000004</v>
      </c>
      <c r="J257" s="139">
        <v>34</v>
      </c>
      <c r="K257" s="136">
        <v>7497</v>
      </c>
      <c r="L257" s="142">
        <f t="shared" si="11"/>
        <v>5.0111391735053364E-3</v>
      </c>
      <c r="M257" s="139" t="s">
        <v>115</v>
      </c>
      <c r="N257" s="136">
        <v>5704</v>
      </c>
      <c r="O257" s="137">
        <v>1496067.01</v>
      </c>
    </row>
    <row r="258" spans="1:15" x14ac:dyDescent="0.35">
      <c r="A258">
        <v>2021</v>
      </c>
      <c r="B258" t="s">
        <v>3</v>
      </c>
      <c r="C258" s="2" t="s">
        <v>34</v>
      </c>
      <c r="D258" s="136">
        <v>5</v>
      </c>
      <c r="E258" s="139">
        <v>7848</v>
      </c>
      <c r="F258" s="141">
        <f t="shared" ref="F258:F321" si="16">(D258/N258)*1000</f>
        <v>0.50175614651279477</v>
      </c>
      <c r="G258" s="139">
        <v>15</v>
      </c>
      <c r="H258" s="139"/>
      <c r="I258" s="138">
        <v>5.57</v>
      </c>
      <c r="J258" s="139">
        <v>25</v>
      </c>
      <c r="K258" s="136">
        <v>7848</v>
      </c>
      <c r="L258" s="142">
        <f t="shared" ref="L258:L321" si="17">K258/O258</f>
        <v>4.7739293237769259E-3</v>
      </c>
      <c r="M258" s="139" t="s">
        <v>155</v>
      </c>
      <c r="N258" s="136">
        <v>9965</v>
      </c>
      <c r="O258" s="137">
        <v>1643928.82</v>
      </c>
    </row>
    <row r="259" spans="1:15" x14ac:dyDescent="0.35">
      <c r="A259">
        <v>2021</v>
      </c>
      <c r="B259" t="s">
        <v>3</v>
      </c>
      <c r="C259" s="2" t="s">
        <v>64</v>
      </c>
      <c r="D259" s="136">
        <v>5</v>
      </c>
      <c r="E259" s="139">
        <v>9240.43</v>
      </c>
      <c r="F259" s="141">
        <f t="shared" si="16"/>
        <v>0.22523537096265597</v>
      </c>
      <c r="G259" s="139">
        <v>27</v>
      </c>
      <c r="H259" s="139"/>
      <c r="I259" s="138">
        <v>14.45</v>
      </c>
      <c r="J259" s="139">
        <v>2</v>
      </c>
      <c r="K259" s="136">
        <v>8281</v>
      </c>
      <c r="L259" s="142">
        <f t="shared" si="17"/>
        <v>4.4064414309065297E-3</v>
      </c>
      <c r="M259" s="139" t="s">
        <v>129</v>
      </c>
      <c r="N259" s="136">
        <v>22199</v>
      </c>
      <c r="O259" s="137">
        <v>1879294.24</v>
      </c>
    </row>
    <row r="260" spans="1:15" x14ac:dyDescent="0.35">
      <c r="A260">
        <v>2021</v>
      </c>
      <c r="B260" t="s">
        <v>3</v>
      </c>
      <c r="C260" s="2" t="s">
        <v>83</v>
      </c>
      <c r="D260" s="136">
        <v>6</v>
      </c>
      <c r="E260" s="139">
        <v>8567.76</v>
      </c>
      <c r="F260" s="141">
        <f t="shared" si="16"/>
        <v>0.56195560550716495</v>
      </c>
      <c r="G260" s="139">
        <v>10</v>
      </c>
      <c r="H260" s="139"/>
      <c r="I260" s="138">
        <v>3.48</v>
      </c>
      <c r="J260" s="139">
        <v>36</v>
      </c>
      <c r="K260" s="136">
        <v>8567.76</v>
      </c>
      <c r="L260" s="142">
        <f t="shared" si="17"/>
        <v>3.8791573853822862E-3</v>
      </c>
      <c r="M260" s="139" t="s">
        <v>107</v>
      </c>
      <c r="N260" s="136">
        <v>10677</v>
      </c>
      <c r="O260" s="137">
        <v>2208665.2200000021</v>
      </c>
    </row>
    <row r="261" spans="1:15" x14ac:dyDescent="0.35">
      <c r="A261">
        <v>2021</v>
      </c>
      <c r="B261" t="s">
        <v>3</v>
      </c>
      <c r="C261" s="2" t="s">
        <v>61</v>
      </c>
      <c r="D261" s="136">
        <v>5</v>
      </c>
      <c r="E261" s="139">
        <v>11849.33</v>
      </c>
      <c r="F261" s="141">
        <f t="shared" si="16"/>
        <v>0.37141583717129695</v>
      </c>
      <c r="G261" s="139">
        <v>18</v>
      </c>
      <c r="H261" s="139"/>
      <c r="I261" s="138">
        <v>6.02</v>
      </c>
      <c r="J261" s="139">
        <v>22</v>
      </c>
      <c r="K261" s="136">
        <v>11849.33</v>
      </c>
      <c r="L261" s="142">
        <f t="shared" si="17"/>
        <v>3.8223396092709294E-3</v>
      </c>
      <c r="M261" s="139" t="s">
        <v>120</v>
      </c>
      <c r="N261" s="136">
        <v>13462</v>
      </c>
      <c r="O261" s="137">
        <v>3100020.200000003</v>
      </c>
    </row>
    <row r="262" spans="1:15" x14ac:dyDescent="0.35">
      <c r="A262">
        <v>2021</v>
      </c>
      <c r="B262" t="s">
        <v>3</v>
      </c>
      <c r="C262" s="2" t="s">
        <v>40</v>
      </c>
      <c r="D262" s="136">
        <v>1</v>
      </c>
      <c r="E262" s="139">
        <v>2679.5</v>
      </c>
      <c r="F262" s="141">
        <f t="shared" si="16"/>
        <v>0.15239256324291373</v>
      </c>
      <c r="G262" s="139">
        <v>32</v>
      </c>
      <c r="H262" s="139"/>
      <c r="I262" s="138">
        <v>11.5</v>
      </c>
      <c r="J262" s="139">
        <v>4</v>
      </c>
      <c r="K262" s="136">
        <v>2679.5</v>
      </c>
      <c r="L262" s="142">
        <f t="shared" si="17"/>
        <v>3.2932648879939047E-3</v>
      </c>
      <c r="M262" s="139" t="s">
        <v>111</v>
      </c>
      <c r="N262" s="136">
        <v>6562</v>
      </c>
      <c r="O262" s="137">
        <v>813630.2699999999</v>
      </c>
    </row>
    <row r="263" spans="1:15" x14ac:dyDescent="0.35">
      <c r="A263">
        <v>2021</v>
      </c>
      <c r="B263" t="s">
        <v>3</v>
      </c>
      <c r="C263" s="2" t="s">
        <v>86</v>
      </c>
      <c r="D263" s="136">
        <v>4</v>
      </c>
      <c r="E263" s="139">
        <v>8981</v>
      </c>
      <c r="F263" s="141">
        <f t="shared" si="16"/>
        <v>0.24022581226352771</v>
      </c>
      <c r="G263" s="139">
        <v>24</v>
      </c>
      <c r="H263" s="139"/>
      <c r="I263" s="138">
        <v>7.12</v>
      </c>
      <c r="J263" s="139">
        <v>14</v>
      </c>
      <c r="K263" s="136">
        <v>8981</v>
      </c>
      <c r="L263" s="142">
        <f t="shared" si="17"/>
        <v>3.233305810452153E-3</v>
      </c>
      <c r="M263" s="139" t="s">
        <v>156</v>
      </c>
      <c r="N263" s="136">
        <v>16651</v>
      </c>
      <c r="O263" s="137">
        <v>2777652.5099999979</v>
      </c>
    </row>
    <row r="264" spans="1:15" x14ac:dyDescent="0.35">
      <c r="A264">
        <v>2021</v>
      </c>
      <c r="B264" t="s">
        <v>3</v>
      </c>
      <c r="C264" s="2" t="s">
        <v>33</v>
      </c>
      <c r="D264" s="136">
        <v>3</v>
      </c>
      <c r="E264" s="139">
        <v>4017.67</v>
      </c>
      <c r="F264" s="141">
        <f t="shared" si="16"/>
        <v>0.55504162812210911</v>
      </c>
      <c r="G264" s="139">
        <v>11</v>
      </c>
      <c r="H264" s="139"/>
      <c r="I264" s="138">
        <v>6.99</v>
      </c>
      <c r="J264" s="139">
        <v>16</v>
      </c>
      <c r="K264" s="136">
        <v>4017.67</v>
      </c>
      <c r="L264" s="142">
        <f t="shared" si="17"/>
        <v>3.1057051736091486E-3</v>
      </c>
      <c r="M264" s="139" t="s">
        <v>135</v>
      </c>
      <c r="N264" s="136">
        <v>5405</v>
      </c>
      <c r="O264" s="137">
        <v>1293641.79</v>
      </c>
    </row>
    <row r="265" spans="1:15" x14ac:dyDescent="0.35">
      <c r="A265">
        <v>2021</v>
      </c>
      <c r="B265" t="s">
        <v>3</v>
      </c>
      <c r="C265" s="2" t="s">
        <v>82</v>
      </c>
      <c r="D265" s="136">
        <v>2</v>
      </c>
      <c r="E265" s="139">
        <v>3184.44</v>
      </c>
      <c r="F265" s="141">
        <f t="shared" si="16"/>
        <v>0.333889816360601</v>
      </c>
      <c r="G265" s="139">
        <v>20</v>
      </c>
      <c r="H265" s="139"/>
      <c r="I265" s="138">
        <v>6.8</v>
      </c>
      <c r="J265" s="139">
        <v>17</v>
      </c>
      <c r="K265" s="136">
        <v>3184.44</v>
      </c>
      <c r="L265" s="142">
        <f t="shared" si="17"/>
        <v>3.0103877207596631E-3</v>
      </c>
      <c r="M265" s="139" t="s">
        <v>132</v>
      </c>
      <c r="N265" s="136">
        <v>5990</v>
      </c>
      <c r="O265" s="137">
        <v>1057817.23</v>
      </c>
    </row>
    <row r="266" spans="1:15" x14ac:dyDescent="0.35">
      <c r="A266">
        <v>2021</v>
      </c>
      <c r="B266" t="s">
        <v>3</v>
      </c>
      <c r="C266" s="2" t="s">
        <v>72</v>
      </c>
      <c r="D266" s="136">
        <v>2</v>
      </c>
      <c r="E266" s="139">
        <v>3058.61</v>
      </c>
      <c r="F266" s="141">
        <f t="shared" si="16"/>
        <v>0.17882689556509299</v>
      </c>
      <c r="G266" s="139">
        <v>29</v>
      </c>
      <c r="H266" s="139"/>
      <c r="I266" s="138">
        <v>9.93</v>
      </c>
      <c r="J266" s="139">
        <v>5</v>
      </c>
      <c r="K266" s="136">
        <v>3058.61</v>
      </c>
      <c r="L266" s="142">
        <f t="shared" si="17"/>
        <v>2.9364656837241715E-3</v>
      </c>
      <c r="M266" s="139" t="s">
        <v>144</v>
      </c>
      <c r="N266" s="136">
        <v>11184</v>
      </c>
      <c r="O266" s="137">
        <v>1041595.69</v>
      </c>
    </row>
    <row r="267" spans="1:15" x14ac:dyDescent="0.35">
      <c r="A267">
        <v>2021</v>
      </c>
      <c r="B267" t="s">
        <v>3</v>
      </c>
      <c r="C267" s="2" t="s">
        <v>36</v>
      </c>
      <c r="D267" s="136">
        <v>1</v>
      </c>
      <c r="E267" s="139">
        <v>1055.1500000000001</v>
      </c>
      <c r="F267" s="141">
        <f t="shared" si="16"/>
        <v>0.16241676140977748</v>
      </c>
      <c r="G267" s="139">
        <v>31</v>
      </c>
      <c r="H267" s="139"/>
      <c r="I267" s="138">
        <v>12.15</v>
      </c>
      <c r="J267" s="139">
        <v>3</v>
      </c>
      <c r="K267" s="136">
        <v>1055.1500000000001</v>
      </c>
      <c r="L267" s="142">
        <f t="shared" si="17"/>
        <v>2.7341286314042719E-3</v>
      </c>
      <c r="M267" s="139" t="s">
        <v>125</v>
      </c>
      <c r="N267" s="136">
        <v>6157</v>
      </c>
      <c r="O267" s="137">
        <v>385918.2</v>
      </c>
    </row>
    <row r="268" spans="1:15" x14ac:dyDescent="0.35">
      <c r="A268">
        <v>2021</v>
      </c>
      <c r="B268" t="s">
        <v>3</v>
      </c>
      <c r="C268" s="2" t="s">
        <v>52</v>
      </c>
      <c r="D268" s="136">
        <v>4</v>
      </c>
      <c r="E268" s="139">
        <v>21760.79</v>
      </c>
      <c r="F268" s="141">
        <f t="shared" si="16"/>
        <v>7.4102891865355056E-2</v>
      </c>
      <c r="G268" s="139">
        <v>37</v>
      </c>
      <c r="H268" s="139"/>
      <c r="I268" s="138">
        <v>4.6900000000000004</v>
      </c>
      <c r="J268" s="139">
        <v>32</v>
      </c>
      <c r="K268" s="136">
        <v>21060.59</v>
      </c>
      <c r="L268" s="142">
        <f t="shared" si="17"/>
        <v>2.4216221323227665E-3</v>
      </c>
      <c r="M268" s="139" t="s">
        <v>157</v>
      </c>
      <c r="N268" s="136">
        <v>53979</v>
      </c>
      <c r="O268" s="137">
        <v>8696893.5899999999</v>
      </c>
    </row>
    <row r="269" spans="1:15" x14ac:dyDescent="0.35">
      <c r="A269">
        <v>2021</v>
      </c>
      <c r="B269" t="s">
        <v>3</v>
      </c>
      <c r="C269" s="2" t="s">
        <v>79</v>
      </c>
      <c r="D269" s="136">
        <v>1</v>
      </c>
      <c r="E269" s="139">
        <v>2088.61</v>
      </c>
      <c r="F269" s="141">
        <f t="shared" si="16"/>
        <v>8.2815734989648032E-2</v>
      </c>
      <c r="G269" s="139">
        <v>35</v>
      </c>
      <c r="H269" s="139"/>
      <c r="I269" s="138">
        <v>9.67</v>
      </c>
      <c r="J269" s="139">
        <v>6</v>
      </c>
      <c r="K269" s="136">
        <v>2088.61</v>
      </c>
      <c r="L269" s="142">
        <f t="shared" si="17"/>
        <v>1.8980784551332972E-3</v>
      </c>
      <c r="M269" s="139" t="s">
        <v>158</v>
      </c>
      <c r="N269" s="136">
        <v>12075</v>
      </c>
      <c r="O269" s="137">
        <v>1100381.28</v>
      </c>
    </row>
    <row r="270" spans="1:15" x14ac:dyDescent="0.35">
      <c r="A270">
        <v>2021</v>
      </c>
      <c r="B270" t="s">
        <v>3</v>
      </c>
      <c r="C270" s="2" t="s">
        <v>65</v>
      </c>
      <c r="D270" s="136">
        <v>2</v>
      </c>
      <c r="E270" s="139">
        <v>4800</v>
      </c>
      <c r="F270" s="141">
        <f t="shared" si="16"/>
        <v>0.13596193065941536</v>
      </c>
      <c r="G270" s="139">
        <v>33</v>
      </c>
      <c r="H270" s="139"/>
      <c r="I270" s="138">
        <v>7.79</v>
      </c>
      <c r="J270" s="139">
        <v>10</v>
      </c>
      <c r="K270" s="136">
        <v>4800</v>
      </c>
      <c r="L270" s="142">
        <f t="shared" si="17"/>
        <v>1.8624724428771354E-3</v>
      </c>
      <c r="M270" s="139" t="s">
        <v>124</v>
      </c>
      <c r="N270" s="136">
        <v>14710</v>
      </c>
      <c r="O270" s="137">
        <v>2577219.3400000008</v>
      </c>
    </row>
    <row r="271" spans="1:15" x14ac:dyDescent="0.35">
      <c r="A271">
        <v>2021</v>
      </c>
      <c r="B271" t="s">
        <v>3</v>
      </c>
      <c r="C271" s="2" t="s">
        <v>81</v>
      </c>
      <c r="D271" s="136">
        <v>1</v>
      </c>
      <c r="E271" s="139">
        <v>4140</v>
      </c>
      <c r="F271" s="141">
        <f t="shared" si="16"/>
        <v>8.1953778069168981E-2</v>
      </c>
      <c r="G271" s="139">
        <v>36</v>
      </c>
      <c r="H271" s="139"/>
      <c r="I271" s="138">
        <v>20</v>
      </c>
      <c r="J271" s="139">
        <v>1</v>
      </c>
      <c r="K271" s="136">
        <v>4140</v>
      </c>
      <c r="L271" s="142">
        <f t="shared" si="17"/>
        <v>1.3602316402200453E-3</v>
      </c>
      <c r="M271" s="139" t="s">
        <v>143</v>
      </c>
      <c r="N271" s="136">
        <v>12202</v>
      </c>
      <c r="O271" s="137">
        <v>3043599.25</v>
      </c>
    </row>
    <row r="272" spans="1:15" x14ac:dyDescent="0.35">
      <c r="A272">
        <v>2021</v>
      </c>
      <c r="B272" t="s">
        <v>3</v>
      </c>
      <c r="C272" s="2" t="s">
        <v>26</v>
      </c>
      <c r="D272" s="136">
        <v>3</v>
      </c>
      <c r="E272" s="139">
        <v>2775.75</v>
      </c>
      <c r="F272" s="141">
        <f t="shared" si="16"/>
        <v>0.22675736961451248</v>
      </c>
      <c r="G272" s="139">
        <v>26</v>
      </c>
      <c r="H272" s="139"/>
      <c r="I272" s="138">
        <v>7.81</v>
      </c>
      <c r="J272" s="139">
        <v>9</v>
      </c>
      <c r="K272" s="136">
        <v>2775.75</v>
      </c>
      <c r="L272" s="142">
        <f t="shared" si="17"/>
        <v>1.3549066790360872E-3</v>
      </c>
      <c r="M272" s="139" t="s">
        <v>131</v>
      </c>
      <c r="N272" s="136">
        <v>13230</v>
      </c>
      <c r="O272" s="137">
        <v>2048665.08</v>
      </c>
    </row>
    <row r="273" spans="1:15" x14ac:dyDescent="0.35">
      <c r="A273">
        <v>2021</v>
      </c>
      <c r="B273" t="s">
        <v>3</v>
      </c>
      <c r="C273" s="2" t="s">
        <v>20</v>
      </c>
      <c r="D273" s="136">
        <v>6</v>
      </c>
      <c r="E273" s="139">
        <v>15992.92</v>
      </c>
      <c r="F273" s="141">
        <f t="shared" si="16"/>
        <v>0.46591085572293833</v>
      </c>
      <c r="G273" s="139">
        <v>16</v>
      </c>
      <c r="H273" s="139"/>
      <c r="I273" s="138">
        <v>5.2</v>
      </c>
      <c r="J273" s="139">
        <v>29</v>
      </c>
      <c r="K273" s="136">
        <v>2449.15</v>
      </c>
      <c r="L273" s="142">
        <f t="shared" si="17"/>
        <v>1.2257537890326053E-3</v>
      </c>
      <c r="M273" s="139" t="s">
        <v>159</v>
      </c>
      <c r="N273" s="136">
        <v>12878</v>
      </c>
      <c r="O273" s="137">
        <v>1998076.6300000011</v>
      </c>
    </row>
    <row r="274" spans="1:15" x14ac:dyDescent="0.35">
      <c r="A274">
        <v>2021</v>
      </c>
      <c r="B274" t="s">
        <v>3</v>
      </c>
      <c r="C274" s="2" t="s">
        <v>31</v>
      </c>
      <c r="D274" s="136">
        <v>1</v>
      </c>
      <c r="E274" s="139">
        <v>1000</v>
      </c>
      <c r="F274" s="141">
        <f t="shared" si="16"/>
        <v>0.20811654526534859</v>
      </c>
      <c r="G274" s="139">
        <v>28</v>
      </c>
      <c r="H274" s="139"/>
      <c r="I274" s="138">
        <v>3.13</v>
      </c>
      <c r="J274" s="139">
        <v>37</v>
      </c>
      <c r="K274" s="136">
        <v>1000</v>
      </c>
      <c r="L274" s="142">
        <f t="shared" si="17"/>
        <v>7.9087231484316768E-4</v>
      </c>
      <c r="M274" s="139" t="s">
        <v>112</v>
      </c>
      <c r="N274" s="136">
        <v>4805</v>
      </c>
      <c r="O274" s="137">
        <v>1264426.610000001</v>
      </c>
    </row>
    <row r="275" spans="1:15" x14ac:dyDescent="0.35">
      <c r="A275">
        <v>2021</v>
      </c>
      <c r="B275" t="s">
        <v>3</v>
      </c>
      <c r="C275" s="2" t="s">
        <v>28</v>
      </c>
      <c r="D275" s="136">
        <v>1</v>
      </c>
      <c r="E275" s="139">
        <v>626.24</v>
      </c>
      <c r="F275" s="141">
        <f t="shared" si="16"/>
        <v>0.11345586566825505</v>
      </c>
      <c r="G275" s="139">
        <v>34</v>
      </c>
      <c r="H275" s="139"/>
      <c r="I275" s="138">
        <v>7.46</v>
      </c>
      <c r="J275" s="139">
        <v>13</v>
      </c>
      <c r="K275" s="136">
        <v>542.24</v>
      </c>
      <c r="L275" s="142">
        <f t="shared" si="17"/>
        <v>4.2845653361644256E-4</v>
      </c>
      <c r="M275" s="139" t="s">
        <v>123</v>
      </c>
      <c r="N275" s="136">
        <v>8814</v>
      </c>
      <c r="O275" s="137">
        <v>1265565.95</v>
      </c>
    </row>
    <row r="276" spans="1:15" x14ac:dyDescent="0.35">
      <c r="A276">
        <v>2021</v>
      </c>
      <c r="B276" t="s">
        <v>3</v>
      </c>
      <c r="C276" s="2" t="s">
        <v>18</v>
      </c>
      <c r="D276" s="136">
        <v>1</v>
      </c>
      <c r="E276" s="139">
        <v>179.8</v>
      </c>
      <c r="F276" s="141">
        <f t="shared" si="16"/>
        <v>0.22831050228310501</v>
      </c>
      <c r="G276" s="139">
        <v>25</v>
      </c>
      <c r="H276" s="139"/>
      <c r="I276" s="138">
        <v>6.2</v>
      </c>
      <c r="J276" s="139">
        <v>21</v>
      </c>
      <c r="K276" s="136">
        <v>179.8</v>
      </c>
      <c r="L276" s="142">
        <f t="shared" si="17"/>
        <v>3.1289465861844074E-4</v>
      </c>
      <c r="M276" s="139" t="s">
        <v>113</v>
      </c>
      <c r="N276" s="136">
        <v>4380</v>
      </c>
      <c r="O276" s="137">
        <v>574634.2899999998</v>
      </c>
    </row>
    <row r="277" spans="1:15" x14ac:dyDescent="0.35">
      <c r="A277">
        <v>2021</v>
      </c>
      <c r="B277" t="s">
        <v>3</v>
      </c>
      <c r="C277" s="2" t="s">
        <v>16</v>
      </c>
      <c r="D277" s="136">
        <v>0</v>
      </c>
      <c r="E277" s="136">
        <v>0</v>
      </c>
      <c r="F277" s="141">
        <f t="shared" si="16"/>
        <v>0</v>
      </c>
      <c r="G277" s="139" t="e">
        <f t="shared" ref="G277:G317" si="18">D277/E277</f>
        <v>#DIV/0!</v>
      </c>
      <c r="H277" s="139"/>
      <c r="I277" s="136">
        <v>0</v>
      </c>
      <c r="J277" s="139" t="e">
        <f t="shared" ref="J277:J317" si="19">D277/E277</f>
        <v>#DIV/0!</v>
      </c>
      <c r="K277" s="136">
        <v>0</v>
      </c>
      <c r="L277" s="142">
        <f t="shared" si="17"/>
        <v>0</v>
      </c>
      <c r="M277" s="139" t="e">
        <f t="shared" ref="M277:M317" si="20">D277/E277</f>
        <v>#DIV/0!</v>
      </c>
      <c r="N277" s="136">
        <v>4659</v>
      </c>
      <c r="O277" s="137">
        <v>776213.38000000024</v>
      </c>
    </row>
    <row r="278" spans="1:15" x14ac:dyDescent="0.35">
      <c r="A278">
        <v>2021</v>
      </c>
      <c r="B278" t="s">
        <v>3</v>
      </c>
      <c r="C278" s="2" t="s">
        <v>17</v>
      </c>
      <c r="D278" s="136">
        <v>0</v>
      </c>
      <c r="E278" s="136">
        <v>0</v>
      </c>
      <c r="F278" s="141">
        <f t="shared" si="16"/>
        <v>0</v>
      </c>
      <c r="G278" s="139" t="e">
        <f t="shared" si="18"/>
        <v>#DIV/0!</v>
      </c>
      <c r="H278" s="139"/>
      <c r="I278" s="136">
        <v>0</v>
      </c>
      <c r="J278" s="139" t="e">
        <f t="shared" si="19"/>
        <v>#DIV/0!</v>
      </c>
      <c r="K278" s="136">
        <v>0</v>
      </c>
      <c r="L278" s="142">
        <f t="shared" si="17"/>
        <v>0</v>
      </c>
      <c r="M278" s="139" t="e">
        <f t="shared" si="20"/>
        <v>#DIV/0!</v>
      </c>
      <c r="N278" s="136">
        <v>6273</v>
      </c>
      <c r="O278" s="137">
        <v>1027989.73</v>
      </c>
    </row>
    <row r="279" spans="1:15" x14ac:dyDescent="0.35">
      <c r="A279">
        <v>2021</v>
      </c>
      <c r="B279" t="s">
        <v>3</v>
      </c>
      <c r="C279" s="2" t="s">
        <v>19</v>
      </c>
      <c r="D279" s="136">
        <v>0</v>
      </c>
      <c r="E279" s="136">
        <v>0</v>
      </c>
      <c r="F279" s="141">
        <f t="shared" si="16"/>
        <v>0</v>
      </c>
      <c r="G279" s="139" t="e">
        <f t="shared" si="18"/>
        <v>#DIV/0!</v>
      </c>
      <c r="H279" s="139"/>
      <c r="I279" s="136">
        <v>0</v>
      </c>
      <c r="J279" s="139" t="e">
        <f t="shared" si="19"/>
        <v>#DIV/0!</v>
      </c>
      <c r="K279" s="136">
        <v>0</v>
      </c>
      <c r="L279" s="142">
        <f t="shared" si="17"/>
        <v>0</v>
      </c>
      <c r="M279" s="139" t="e">
        <f t="shared" si="20"/>
        <v>#DIV/0!</v>
      </c>
      <c r="N279" s="136">
        <v>14581</v>
      </c>
      <c r="O279" s="137">
        <v>2380987.64</v>
      </c>
    </row>
    <row r="280" spans="1:15" x14ac:dyDescent="0.35">
      <c r="A280">
        <v>2021</v>
      </c>
      <c r="B280" t="s">
        <v>3</v>
      </c>
      <c r="C280" s="2" t="s">
        <v>21</v>
      </c>
      <c r="D280" s="136">
        <v>0</v>
      </c>
      <c r="E280" s="136">
        <v>0</v>
      </c>
      <c r="F280" s="141">
        <f t="shared" si="16"/>
        <v>0</v>
      </c>
      <c r="G280" s="139" t="e">
        <f t="shared" si="18"/>
        <v>#DIV/0!</v>
      </c>
      <c r="H280" s="139"/>
      <c r="I280" s="136">
        <v>0</v>
      </c>
      <c r="J280" s="139" t="e">
        <f t="shared" si="19"/>
        <v>#DIV/0!</v>
      </c>
      <c r="K280" s="136">
        <v>0</v>
      </c>
      <c r="L280" s="142">
        <f t="shared" si="17"/>
        <v>0</v>
      </c>
      <c r="M280" s="139" t="e">
        <f t="shared" si="20"/>
        <v>#DIV/0!</v>
      </c>
      <c r="N280" s="136">
        <v>4343</v>
      </c>
      <c r="O280" s="137">
        <v>323240.25000000012</v>
      </c>
    </row>
    <row r="281" spans="1:15" x14ac:dyDescent="0.35">
      <c r="A281">
        <v>2021</v>
      </c>
      <c r="B281" t="s">
        <v>3</v>
      </c>
      <c r="C281" s="2" t="s">
        <v>22</v>
      </c>
      <c r="D281" s="136">
        <v>0</v>
      </c>
      <c r="E281" s="136">
        <v>0</v>
      </c>
      <c r="F281" s="141">
        <f t="shared" si="16"/>
        <v>0</v>
      </c>
      <c r="G281" s="139" t="e">
        <f t="shared" si="18"/>
        <v>#DIV/0!</v>
      </c>
      <c r="H281" s="139"/>
      <c r="I281" s="136">
        <v>0</v>
      </c>
      <c r="J281" s="139" t="e">
        <f t="shared" si="19"/>
        <v>#DIV/0!</v>
      </c>
      <c r="K281" s="136">
        <v>0</v>
      </c>
      <c r="L281" s="142">
        <f t="shared" si="17"/>
        <v>0</v>
      </c>
      <c r="M281" s="139" t="e">
        <f t="shared" si="20"/>
        <v>#DIV/0!</v>
      </c>
      <c r="N281" s="136">
        <v>16664</v>
      </c>
      <c r="O281" s="137">
        <v>2927267.6300000008</v>
      </c>
    </row>
    <row r="282" spans="1:15" x14ac:dyDescent="0.35">
      <c r="A282">
        <v>2021</v>
      </c>
      <c r="B282" t="s">
        <v>3</v>
      </c>
      <c r="C282" s="2" t="s">
        <v>23</v>
      </c>
      <c r="D282" s="136">
        <v>0</v>
      </c>
      <c r="E282" s="136">
        <v>0</v>
      </c>
      <c r="F282" s="141">
        <f t="shared" si="16"/>
        <v>0</v>
      </c>
      <c r="G282" s="139" t="e">
        <f t="shared" si="18"/>
        <v>#DIV/0!</v>
      </c>
      <c r="H282" s="139"/>
      <c r="I282" s="136">
        <v>0</v>
      </c>
      <c r="J282" s="139" t="e">
        <f t="shared" si="19"/>
        <v>#DIV/0!</v>
      </c>
      <c r="K282" s="136">
        <v>0</v>
      </c>
      <c r="L282" s="142">
        <f t="shared" si="17"/>
        <v>0</v>
      </c>
      <c r="M282" s="139" t="e">
        <f t="shared" si="20"/>
        <v>#DIV/0!</v>
      </c>
      <c r="N282" s="136">
        <v>9557</v>
      </c>
      <c r="O282" s="137">
        <v>2595902.6799999988</v>
      </c>
    </row>
    <row r="283" spans="1:15" x14ac:dyDescent="0.35">
      <c r="A283">
        <v>2021</v>
      </c>
      <c r="B283" t="s">
        <v>3</v>
      </c>
      <c r="C283" s="2" t="s">
        <v>24</v>
      </c>
      <c r="D283" s="136">
        <v>0</v>
      </c>
      <c r="E283" s="136">
        <v>0</v>
      </c>
      <c r="F283" s="141">
        <f t="shared" si="16"/>
        <v>0</v>
      </c>
      <c r="G283" s="139" t="e">
        <f t="shared" si="18"/>
        <v>#DIV/0!</v>
      </c>
      <c r="H283" s="139"/>
      <c r="I283" s="136">
        <v>0</v>
      </c>
      <c r="J283" s="139" t="e">
        <f t="shared" si="19"/>
        <v>#DIV/0!</v>
      </c>
      <c r="K283" s="136">
        <v>0</v>
      </c>
      <c r="L283" s="142">
        <f t="shared" si="17"/>
        <v>0</v>
      </c>
      <c r="M283" s="139" t="e">
        <f t="shared" si="20"/>
        <v>#DIV/0!</v>
      </c>
      <c r="N283" s="136">
        <v>4986</v>
      </c>
      <c r="O283" s="137">
        <v>1116386.6599999999</v>
      </c>
    </row>
    <row r="284" spans="1:15" x14ac:dyDescent="0.35">
      <c r="A284">
        <v>2021</v>
      </c>
      <c r="B284" t="s">
        <v>3</v>
      </c>
      <c r="C284" s="2" t="s">
        <v>25</v>
      </c>
      <c r="D284" s="136">
        <v>0</v>
      </c>
      <c r="E284" s="136">
        <v>0</v>
      </c>
      <c r="F284" s="141">
        <f t="shared" si="16"/>
        <v>0</v>
      </c>
      <c r="G284" s="139" t="e">
        <f t="shared" si="18"/>
        <v>#DIV/0!</v>
      </c>
      <c r="H284" s="139"/>
      <c r="I284" s="136">
        <v>0</v>
      </c>
      <c r="J284" s="139" t="e">
        <f t="shared" si="19"/>
        <v>#DIV/0!</v>
      </c>
      <c r="K284" s="136">
        <v>0</v>
      </c>
      <c r="L284" s="142">
        <f t="shared" si="17"/>
        <v>0</v>
      </c>
      <c r="M284" s="139" t="e">
        <f t="shared" si="20"/>
        <v>#DIV/0!</v>
      </c>
      <c r="N284" s="136">
        <v>6902</v>
      </c>
      <c r="O284" s="137">
        <v>896396.6100000001</v>
      </c>
    </row>
    <row r="285" spans="1:15" x14ac:dyDescent="0.35">
      <c r="A285">
        <v>2021</v>
      </c>
      <c r="B285" t="s">
        <v>3</v>
      </c>
      <c r="C285" s="2" t="s">
        <v>27</v>
      </c>
      <c r="D285" s="136">
        <v>0</v>
      </c>
      <c r="E285" s="136">
        <v>0</v>
      </c>
      <c r="F285" s="141">
        <f t="shared" si="16"/>
        <v>0</v>
      </c>
      <c r="G285" s="139" t="e">
        <f t="shared" si="18"/>
        <v>#DIV/0!</v>
      </c>
      <c r="H285" s="139"/>
      <c r="I285" s="136">
        <v>0</v>
      </c>
      <c r="J285" s="139" t="e">
        <f t="shared" si="19"/>
        <v>#DIV/0!</v>
      </c>
      <c r="K285" s="136">
        <v>0</v>
      </c>
      <c r="L285" s="142">
        <f t="shared" si="17"/>
        <v>0</v>
      </c>
      <c r="M285" s="139" t="e">
        <f t="shared" si="20"/>
        <v>#DIV/0!</v>
      </c>
      <c r="N285" s="136">
        <v>11144</v>
      </c>
      <c r="O285" s="137">
        <v>1774982.33</v>
      </c>
    </row>
    <row r="286" spans="1:15" x14ac:dyDescent="0.35">
      <c r="A286">
        <v>2021</v>
      </c>
      <c r="B286" t="s">
        <v>3</v>
      </c>
      <c r="C286" s="2" t="s">
        <v>29</v>
      </c>
      <c r="D286" s="136">
        <v>0</v>
      </c>
      <c r="E286" s="136">
        <v>0</v>
      </c>
      <c r="F286" s="141">
        <f t="shared" si="16"/>
        <v>0</v>
      </c>
      <c r="G286" s="139" t="e">
        <f t="shared" si="18"/>
        <v>#DIV/0!</v>
      </c>
      <c r="H286" s="139"/>
      <c r="I286" s="136">
        <v>0</v>
      </c>
      <c r="J286" s="139" t="e">
        <f t="shared" si="19"/>
        <v>#DIV/0!</v>
      </c>
      <c r="K286" s="136">
        <v>0</v>
      </c>
      <c r="L286" s="142">
        <f t="shared" si="17"/>
        <v>0</v>
      </c>
      <c r="M286" s="139" t="e">
        <f t="shared" si="20"/>
        <v>#DIV/0!</v>
      </c>
      <c r="N286" s="136">
        <v>4810</v>
      </c>
      <c r="O286" s="137">
        <v>512799.93999999989</v>
      </c>
    </row>
    <row r="287" spans="1:15" x14ac:dyDescent="0.35">
      <c r="A287">
        <v>2021</v>
      </c>
      <c r="B287" t="s">
        <v>3</v>
      </c>
      <c r="C287" s="2" t="s">
        <v>30</v>
      </c>
      <c r="D287" s="136">
        <v>0</v>
      </c>
      <c r="E287" s="136">
        <v>0</v>
      </c>
      <c r="F287" s="141">
        <f t="shared" si="16"/>
        <v>0</v>
      </c>
      <c r="G287" s="139" t="e">
        <f t="shared" si="18"/>
        <v>#DIV/0!</v>
      </c>
      <c r="H287" s="139"/>
      <c r="I287" s="136">
        <v>0</v>
      </c>
      <c r="J287" s="139" t="e">
        <f t="shared" si="19"/>
        <v>#DIV/0!</v>
      </c>
      <c r="K287" s="136">
        <v>0</v>
      </c>
      <c r="L287" s="142">
        <f t="shared" si="17"/>
        <v>0</v>
      </c>
      <c r="M287" s="139" t="e">
        <f t="shared" si="20"/>
        <v>#DIV/0!</v>
      </c>
      <c r="N287" s="136">
        <v>12822</v>
      </c>
      <c r="O287" s="137">
        <v>954582.14000000025</v>
      </c>
    </row>
    <row r="288" spans="1:15" x14ac:dyDescent="0.35">
      <c r="A288">
        <v>2021</v>
      </c>
      <c r="B288" t="s">
        <v>3</v>
      </c>
      <c r="C288" s="2" t="s">
        <v>35</v>
      </c>
      <c r="D288" s="136">
        <v>0</v>
      </c>
      <c r="E288" s="136">
        <v>0</v>
      </c>
      <c r="F288" s="141">
        <f t="shared" si="16"/>
        <v>0</v>
      </c>
      <c r="G288" s="139" t="e">
        <f t="shared" si="18"/>
        <v>#DIV/0!</v>
      </c>
      <c r="H288" s="139"/>
      <c r="I288" s="136">
        <v>0</v>
      </c>
      <c r="J288" s="139" t="e">
        <f t="shared" si="19"/>
        <v>#DIV/0!</v>
      </c>
      <c r="K288" s="136">
        <v>0</v>
      </c>
      <c r="L288" s="142">
        <f t="shared" si="17"/>
        <v>0</v>
      </c>
      <c r="M288" s="139" t="e">
        <f t="shared" si="20"/>
        <v>#DIV/0!</v>
      </c>
      <c r="N288" s="136">
        <v>703</v>
      </c>
      <c r="O288" s="137">
        <v>128947.87</v>
      </c>
    </row>
    <row r="289" spans="1:15" x14ac:dyDescent="0.35">
      <c r="A289">
        <v>2021</v>
      </c>
      <c r="B289" t="s">
        <v>3</v>
      </c>
      <c r="C289" s="2" t="s">
        <v>37</v>
      </c>
      <c r="D289" s="136">
        <v>0</v>
      </c>
      <c r="E289" s="136">
        <v>0</v>
      </c>
      <c r="F289" s="141">
        <f t="shared" si="16"/>
        <v>0</v>
      </c>
      <c r="G289" s="139" t="e">
        <f t="shared" si="18"/>
        <v>#DIV/0!</v>
      </c>
      <c r="H289" s="139"/>
      <c r="I289" s="136">
        <v>0</v>
      </c>
      <c r="J289" s="139" t="e">
        <f t="shared" si="19"/>
        <v>#DIV/0!</v>
      </c>
      <c r="K289" s="136">
        <v>0</v>
      </c>
      <c r="L289" s="142">
        <f t="shared" si="17"/>
        <v>0</v>
      </c>
      <c r="M289" s="139" t="e">
        <f t="shared" si="20"/>
        <v>#DIV/0!</v>
      </c>
      <c r="N289" s="136">
        <v>7602</v>
      </c>
      <c r="O289" s="137">
        <v>1342819.54</v>
      </c>
    </row>
    <row r="290" spans="1:15" x14ac:dyDescent="0.35">
      <c r="A290">
        <v>2021</v>
      </c>
      <c r="B290" t="s">
        <v>3</v>
      </c>
      <c r="C290" s="2" t="s">
        <v>39</v>
      </c>
      <c r="D290" s="136">
        <v>0</v>
      </c>
      <c r="E290" s="136">
        <v>0</v>
      </c>
      <c r="F290" s="141">
        <f t="shared" si="16"/>
        <v>0</v>
      </c>
      <c r="G290" s="139" t="e">
        <f t="shared" si="18"/>
        <v>#DIV/0!</v>
      </c>
      <c r="H290" s="139"/>
      <c r="I290" s="136">
        <v>0</v>
      </c>
      <c r="J290" s="139" t="e">
        <f t="shared" si="19"/>
        <v>#DIV/0!</v>
      </c>
      <c r="K290" s="136">
        <v>0</v>
      </c>
      <c r="L290" s="142">
        <f t="shared" si="17"/>
        <v>0</v>
      </c>
      <c r="M290" s="139" t="e">
        <f t="shared" si="20"/>
        <v>#DIV/0!</v>
      </c>
      <c r="N290" s="136">
        <v>7418</v>
      </c>
      <c r="O290" s="137">
        <v>780259.18000000017</v>
      </c>
    </row>
    <row r="291" spans="1:15" x14ac:dyDescent="0.35">
      <c r="A291">
        <v>2021</v>
      </c>
      <c r="B291" t="s">
        <v>3</v>
      </c>
      <c r="C291" s="2" t="s">
        <v>41</v>
      </c>
      <c r="D291" s="136">
        <v>0</v>
      </c>
      <c r="E291" s="136">
        <v>0</v>
      </c>
      <c r="F291" s="141">
        <f t="shared" si="16"/>
        <v>0</v>
      </c>
      <c r="G291" s="139" t="e">
        <f t="shared" si="18"/>
        <v>#DIV/0!</v>
      </c>
      <c r="H291" s="139"/>
      <c r="I291" s="136">
        <v>0</v>
      </c>
      <c r="J291" s="139" t="e">
        <f t="shared" si="19"/>
        <v>#DIV/0!</v>
      </c>
      <c r="K291" s="136">
        <v>0</v>
      </c>
      <c r="L291" s="142">
        <f t="shared" si="17"/>
        <v>0</v>
      </c>
      <c r="M291" s="139" t="e">
        <f t="shared" si="20"/>
        <v>#DIV/0!</v>
      </c>
      <c r="N291" s="136">
        <v>2484</v>
      </c>
      <c r="O291" s="137">
        <v>2402741.6300000022</v>
      </c>
    </row>
    <row r="292" spans="1:15" x14ac:dyDescent="0.35">
      <c r="A292">
        <v>2021</v>
      </c>
      <c r="B292" t="s">
        <v>3</v>
      </c>
      <c r="C292" s="2" t="s">
        <v>42</v>
      </c>
      <c r="D292" s="136">
        <v>0</v>
      </c>
      <c r="E292" s="136">
        <v>0</v>
      </c>
      <c r="F292" s="141">
        <f t="shared" si="16"/>
        <v>0</v>
      </c>
      <c r="G292" s="139" t="e">
        <f t="shared" si="18"/>
        <v>#DIV/0!</v>
      </c>
      <c r="H292" s="139"/>
      <c r="I292" s="136">
        <v>0</v>
      </c>
      <c r="J292" s="139" t="e">
        <f t="shared" si="19"/>
        <v>#DIV/0!</v>
      </c>
      <c r="K292" s="136">
        <v>0</v>
      </c>
      <c r="L292" s="142">
        <f t="shared" si="17"/>
        <v>0</v>
      </c>
      <c r="M292" s="139" t="e">
        <f t="shared" si="20"/>
        <v>#DIV/0!</v>
      </c>
      <c r="N292" s="136">
        <v>5411</v>
      </c>
      <c r="O292" s="137">
        <v>407579.18000000011</v>
      </c>
    </row>
    <row r="293" spans="1:15" x14ac:dyDescent="0.35">
      <c r="A293">
        <v>2021</v>
      </c>
      <c r="B293" t="s">
        <v>3</v>
      </c>
      <c r="C293" s="2" t="s">
        <v>43</v>
      </c>
      <c r="D293" s="136">
        <v>0</v>
      </c>
      <c r="E293" s="136">
        <v>0</v>
      </c>
      <c r="F293" s="141">
        <f t="shared" si="16"/>
        <v>0</v>
      </c>
      <c r="G293" s="139" t="e">
        <f t="shared" si="18"/>
        <v>#DIV/0!</v>
      </c>
      <c r="H293" s="139"/>
      <c r="I293" s="136">
        <v>0</v>
      </c>
      <c r="J293" s="139" t="e">
        <f t="shared" si="19"/>
        <v>#DIV/0!</v>
      </c>
      <c r="K293" s="136">
        <v>0</v>
      </c>
      <c r="L293" s="142">
        <f t="shared" si="17"/>
        <v>0</v>
      </c>
      <c r="M293" s="139" t="e">
        <f t="shared" si="20"/>
        <v>#DIV/0!</v>
      </c>
      <c r="N293" s="136">
        <v>13019</v>
      </c>
      <c r="O293" s="137">
        <v>1959876.98</v>
      </c>
    </row>
    <row r="294" spans="1:15" x14ac:dyDescent="0.35">
      <c r="A294">
        <v>2021</v>
      </c>
      <c r="B294" t="s">
        <v>3</v>
      </c>
      <c r="C294" s="2" t="s">
        <v>45</v>
      </c>
      <c r="D294" s="136">
        <v>0</v>
      </c>
      <c r="E294" s="136">
        <v>0</v>
      </c>
      <c r="F294" s="141">
        <f t="shared" si="16"/>
        <v>0</v>
      </c>
      <c r="G294" s="139" t="e">
        <f t="shared" si="18"/>
        <v>#DIV/0!</v>
      </c>
      <c r="H294" s="139"/>
      <c r="I294" s="136">
        <v>0</v>
      </c>
      <c r="J294" s="139" t="e">
        <f t="shared" si="19"/>
        <v>#DIV/0!</v>
      </c>
      <c r="K294" s="136">
        <v>0</v>
      </c>
      <c r="L294" s="142">
        <f t="shared" si="17"/>
        <v>0</v>
      </c>
      <c r="M294" s="139" t="e">
        <f t="shared" si="20"/>
        <v>#DIV/0!</v>
      </c>
      <c r="N294" s="136">
        <v>5219</v>
      </c>
      <c r="O294" s="137">
        <v>632397.25</v>
      </c>
    </row>
    <row r="295" spans="1:15" x14ac:dyDescent="0.35">
      <c r="A295">
        <v>2021</v>
      </c>
      <c r="B295" t="s">
        <v>3</v>
      </c>
      <c r="C295" s="2" t="s">
        <v>47</v>
      </c>
      <c r="D295" s="136">
        <v>0</v>
      </c>
      <c r="E295" s="136">
        <v>0</v>
      </c>
      <c r="F295" s="141">
        <f t="shared" si="16"/>
        <v>0</v>
      </c>
      <c r="G295" s="139" t="e">
        <f t="shared" si="18"/>
        <v>#DIV/0!</v>
      </c>
      <c r="H295" s="139"/>
      <c r="I295" s="136">
        <v>0</v>
      </c>
      <c r="J295" s="139" t="e">
        <f t="shared" si="19"/>
        <v>#DIV/0!</v>
      </c>
      <c r="K295" s="136">
        <v>0</v>
      </c>
      <c r="L295" s="142">
        <f t="shared" si="17"/>
        <v>0</v>
      </c>
      <c r="M295" s="139" t="e">
        <f t="shared" si="20"/>
        <v>#DIV/0!</v>
      </c>
      <c r="N295" s="136">
        <v>15574</v>
      </c>
      <c r="O295" s="137">
        <v>2290330.1199999992</v>
      </c>
    </row>
    <row r="296" spans="1:15" x14ac:dyDescent="0.35">
      <c r="A296">
        <v>2021</v>
      </c>
      <c r="B296" t="s">
        <v>3</v>
      </c>
      <c r="C296" s="2" t="s">
        <v>48</v>
      </c>
      <c r="D296" s="136">
        <v>0</v>
      </c>
      <c r="E296" s="136">
        <v>0</v>
      </c>
      <c r="F296" s="141">
        <f t="shared" si="16"/>
        <v>0</v>
      </c>
      <c r="G296" s="139" t="e">
        <f t="shared" si="18"/>
        <v>#DIV/0!</v>
      </c>
      <c r="H296" s="139"/>
      <c r="I296" s="136">
        <v>0</v>
      </c>
      <c r="J296" s="139" t="e">
        <f t="shared" si="19"/>
        <v>#DIV/0!</v>
      </c>
      <c r="K296" s="136">
        <v>0</v>
      </c>
      <c r="L296" s="142">
        <f t="shared" si="17"/>
        <v>0</v>
      </c>
      <c r="M296" s="139" t="e">
        <f t="shared" si="20"/>
        <v>#DIV/0!</v>
      </c>
      <c r="N296" s="136">
        <v>1998</v>
      </c>
      <c r="O296" s="137">
        <v>188748.37</v>
      </c>
    </row>
    <row r="297" spans="1:15" x14ac:dyDescent="0.35">
      <c r="A297">
        <v>2021</v>
      </c>
      <c r="B297" t="s">
        <v>3</v>
      </c>
      <c r="C297" s="2" t="s">
        <v>49</v>
      </c>
      <c r="D297" s="136">
        <v>0</v>
      </c>
      <c r="E297" s="136">
        <v>0</v>
      </c>
      <c r="F297" s="141">
        <f t="shared" si="16"/>
        <v>0</v>
      </c>
      <c r="G297" s="139" t="e">
        <f t="shared" si="18"/>
        <v>#DIV/0!</v>
      </c>
      <c r="H297" s="139"/>
      <c r="I297" s="136">
        <v>0</v>
      </c>
      <c r="J297" s="139" t="e">
        <f t="shared" si="19"/>
        <v>#DIV/0!</v>
      </c>
      <c r="K297" s="136">
        <v>0</v>
      </c>
      <c r="L297" s="142">
        <f t="shared" si="17"/>
        <v>0</v>
      </c>
      <c r="M297" s="139" t="e">
        <f t="shared" si="20"/>
        <v>#DIV/0!</v>
      </c>
      <c r="N297" s="136">
        <v>7336</v>
      </c>
      <c r="O297" s="137">
        <v>2514776.2799999998</v>
      </c>
    </row>
    <row r="298" spans="1:15" x14ac:dyDescent="0.35">
      <c r="A298">
        <v>2021</v>
      </c>
      <c r="B298" t="s">
        <v>3</v>
      </c>
      <c r="C298" s="2" t="s">
        <v>50</v>
      </c>
      <c r="D298" s="136">
        <v>0</v>
      </c>
      <c r="E298" s="136">
        <v>0</v>
      </c>
      <c r="F298" s="141">
        <f t="shared" si="16"/>
        <v>0</v>
      </c>
      <c r="G298" s="139" t="e">
        <f t="shared" si="18"/>
        <v>#DIV/0!</v>
      </c>
      <c r="H298" s="139"/>
      <c r="I298" s="136">
        <v>0</v>
      </c>
      <c r="J298" s="139" t="e">
        <f t="shared" si="19"/>
        <v>#DIV/0!</v>
      </c>
      <c r="K298" s="136">
        <v>0</v>
      </c>
      <c r="L298" s="142">
        <f t="shared" si="17"/>
        <v>0</v>
      </c>
      <c r="M298" s="139" t="e">
        <f t="shared" si="20"/>
        <v>#DIV/0!</v>
      </c>
      <c r="N298" s="136">
        <v>5282</v>
      </c>
      <c r="O298" s="137">
        <v>745892.30000000016</v>
      </c>
    </row>
    <row r="299" spans="1:15" x14ac:dyDescent="0.35">
      <c r="A299">
        <v>2021</v>
      </c>
      <c r="B299" t="s">
        <v>3</v>
      </c>
      <c r="C299" s="2" t="s">
        <v>51</v>
      </c>
      <c r="D299" s="136">
        <v>0</v>
      </c>
      <c r="E299" s="136">
        <v>0</v>
      </c>
      <c r="F299" s="141">
        <f t="shared" si="16"/>
        <v>0</v>
      </c>
      <c r="G299" s="139" t="e">
        <f t="shared" si="18"/>
        <v>#DIV/0!</v>
      </c>
      <c r="H299" s="139"/>
      <c r="I299" s="136">
        <v>0</v>
      </c>
      <c r="J299" s="139" t="e">
        <f t="shared" si="19"/>
        <v>#DIV/0!</v>
      </c>
      <c r="K299" s="136">
        <v>0</v>
      </c>
      <c r="L299" s="142">
        <f t="shared" si="17"/>
        <v>0</v>
      </c>
      <c r="M299" s="139" t="e">
        <f t="shared" si="20"/>
        <v>#DIV/0!</v>
      </c>
      <c r="N299" s="136">
        <v>7422</v>
      </c>
      <c r="O299" s="137">
        <v>1157843.54</v>
      </c>
    </row>
    <row r="300" spans="1:15" x14ac:dyDescent="0.35">
      <c r="A300">
        <v>2021</v>
      </c>
      <c r="B300" t="s">
        <v>3</v>
      </c>
      <c r="C300" s="2" t="s">
        <v>53</v>
      </c>
      <c r="D300" s="136">
        <v>0</v>
      </c>
      <c r="E300" s="136">
        <v>0</v>
      </c>
      <c r="F300" s="141">
        <f t="shared" si="16"/>
        <v>0</v>
      </c>
      <c r="G300" s="139" t="e">
        <f t="shared" si="18"/>
        <v>#DIV/0!</v>
      </c>
      <c r="H300" s="139"/>
      <c r="I300" s="136">
        <v>0</v>
      </c>
      <c r="J300" s="139" t="e">
        <f t="shared" si="19"/>
        <v>#DIV/0!</v>
      </c>
      <c r="K300" s="136">
        <v>0</v>
      </c>
      <c r="L300" s="142">
        <f t="shared" si="17"/>
        <v>0</v>
      </c>
      <c r="M300" s="139" t="e">
        <f t="shared" si="20"/>
        <v>#DIV/0!</v>
      </c>
      <c r="N300" s="136">
        <v>4714</v>
      </c>
      <c r="O300" s="137">
        <v>586410.44000000018</v>
      </c>
    </row>
    <row r="301" spans="1:15" x14ac:dyDescent="0.35">
      <c r="A301">
        <v>2021</v>
      </c>
      <c r="B301" t="s">
        <v>3</v>
      </c>
      <c r="C301" s="2" t="s">
        <v>54</v>
      </c>
      <c r="D301" s="136">
        <v>0</v>
      </c>
      <c r="E301" s="136">
        <v>0</v>
      </c>
      <c r="F301" s="141">
        <f t="shared" si="16"/>
        <v>0</v>
      </c>
      <c r="G301" s="139" t="e">
        <f t="shared" si="18"/>
        <v>#DIV/0!</v>
      </c>
      <c r="H301" s="139"/>
      <c r="I301" s="136">
        <v>0</v>
      </c>
      <c r="J301" s="139" t="e">
        <f t="shared" si="19"/>
        <v>#DIV/0!</v>
      </c>
      <c r="K301" s="136">
        <v>0</v>
      </c>
      <c r="L301" s="142">
        <f t="shared" si="17"/>
        <v>0</v>
      </c>
      <c r="M301" s="139" t="e">
        <f t="shared" si="20"/>
        <v>#DIV/0!</v>
      </c>
      <c r="N301" s="136">
        <v>4381</v>
      </c>
      <c r="O301" s="137">
        <v>485977.28000000009</v>
      </c>
    </row>
    <row r="302" spans="1:15" x14ac:dyDescent="0.35">
      <c r="A302">
        <v>2021</v>
      </c>
      <c r="B302" t="s">
        <v>3</v>
      </c>
      <c r="C302" s="2" t="s">
        <v>57</v>
      </c>
      <c r="D302" s="136">
        <v>0</v>
      </c>
      <c r="E302" s="136">
        <v>0</v>
      </c>
      <c r="F302" s="141">
        <f t="shared" si="16"/>
        <v>0</v>
      </c>
      <c r="G302" s="139" t="e">
        <f t="shared" si="18"/>
        <v>#DIV/0!</v>
      </c>
      <c r="H302" s="139"/>
      <c r="I302" s="136">
        <v>0</v>
      </c>
      <c r="J302" s="139" t="e">
        <f t="shared" si="19"/>
        <v>#DIV/0!</v>
      </c>
      <c r="K302" s="136">
        <v>0</v>
      </c>
      <c r="L302" s="142">
        <f t="shared" si="17"/>
        <v>0</v>
      </c>
      <c r="M302" s="139" t="e">
        <f t="shared" si="20"/>
        <v>#DIV/0!</v>
      </c>
      <c r="N302" s="136">
        <v>5413</v>
      </c>
      <c r="O302" s="137">
        <v>844553.91999999993</v>
      </c>
    </row>
    <row r="303" spans="1:15" x14ac:dyDescent="0.35">
      <c r="A303">
        <v>2021</v>
      </c>
      <c r="B303" t="s">
        <v>3</v>
      </c>
      <c r="C303" s="2" t="s">
        <v>58</v>
      </c>
      <c r="D303" s="136">
        <v>0</v>
      </c>
      <c r="E303" s="136">
        <v>0</v>
      </c>
      <c r="F303" s="141">
        <f t="shared" si="16"/>
        <v>0</v>
      </c>
      <c r="G303" s="139" t="e">
        <f t="shared" si="18"/>
        <v>#DIV/0!</v>
      </c>
      <c r="H303" s="139"/>
      <c r="I303" s="136">
        <v>0</v>
      </c>
      <c r="J303" s="139" t="e">
        <f t="shared" si="19"/>
        <v>#DIV/0!</v>
      </c>
      <c r="K303" s="136">
        <v>0</v>
      </c>
      <c r="L303" s="142">
        <f t="shared" si="17"/>
        <v>0</v>
      </c>
      <c r="M303" s="139" t="e">
        <f t="shared" si="20"/>
        <v>#DIV/0!</v>
      </c>
      <c r="N303" s="136">
        <v>7931</v>
      </c>
      <c r="O303" s="137">
        <v>2072973.350000001</v>
      </c>
    </row>
    <row r="304" spans="1:15" x14ac:dyDescent="0.35">
      <c r="A304">
        <v>2021</v>
      </c>
      <c r="B304" t="s">
        <v>3</v>
      </c>
      <c r="C304" s="2" t="s">
        <v>59</v>
      </c>
      <c r="D304" s="136">
        <v>0</v>
      </c>
      <c r="E304" s="136">
        <v>0</v>
      </c>
      <c r="F304" s="141">
        <f t="shared" si="16"/>
        <v>0</v>
      </c>
      <c r="G304" s="139" t="e">
        <f t="shared" si="18"/>
        <v>#DIV/0!</v>
      </c>
      <c r="H304" s="139"/>
      <c r="I304" s="136">
        <v>0</v>
      </c>
      <c r="J304" s="139" t="e">
        <f t="shared" si="19"/>
        <v>#DIV/0!</v>
      </c>
      <c r="K304" s="136">
        <v>0</v>
      </c>
      <c r="L304" s="142">
        <f t="shared" si="17"/>
        <v>0</v>
      </c>
      <c r="M304" s="139" t="e">
        <f t="shared" si="20"/>
        <v>#DIV/0!</v>
      </c>
      <c r="N304" s="136">
        <v>7917</v>
      </c>
      <c r="O304" s="137">
        <v>3156897.6099999989</v>
      </c>
    </row>
    <row r="305" spans="1:15" x14ac:dyDescent="0.35">
      <c r="A305">
        <v>2021</v>
      </c>
      <c r="B305" t="s">
        <v>3</v>
      </c>
      <c r="C305" s="2" t="s">
        <v>60</v>
      </c>
      <c r="D305" s="136">
        <v>0</v>
      </c>
      <c r="E305" s="136">
        <v>0</v>
      </c>
      <c r="F305" s="141">
        <f t="shared" si="16"/>
        <v>0</v>
      </c>
      <c r="G305" s="139" t="e">
        <f t="shared" si="18"/>
        <v>#DIV/0!</v>
      </c>
      <c r="H305" s="139"/>
      <c r="I305" s="136">
        <v>0</v>
      </c>
      <c r="J305" s="139" t="e">
        <f t="shared" si="19"/>
        <v>#DIV/0!</v>
      </c>
      <c r="K305" s="136">
        <v>0</v>
      </c>
      <c r="L305" s="142">
        <f t="shared" si="17"/>
        <v>0</v>
      </c>
      <c r="M305" s="139" t="e">
        <f t="shared" si="20"/>
        <v>#DIV/0!</v>
      </c>
      <c r="N305" s="136">
        <v>9380</v>
      </c>
      <c r="O305" s="137">
        <v>1598621.1600000011</v>
      </c>
    </row>
    <row r="306" spans="1:15" x14ac:dyDescent="0.35">
      <c r="A306">
        <v>2021</v>
      </c>
      <c r="B306" t="s">
        <v>3</v>
      </c>
      <c r="C306" s="2" t="s">
        <v>63</v>
      </c>
      <c r="D306" s="136">
        <v>0</v>
      </c>
      <c r="E306" s="136">
        <v>0</v>
      </c>
      <c r="F306" s="141">
        <f t="shared" si="16"/>
        <v>0</v>
      </c>
      <c r="G306" s="139" t="e">
        <f t="shared" si="18"/>
        <v>#DIV/0!</v>
      </c>
      <c r="H306" s="139"/>
      <c r="I306" s="136">
        <v>0</v>
      </c>
      <c r="J306" s="139" t="e">
        <f t="shared" si="19"/>
        <v>#DIV/0!</v>
      </c>
      <c r="K306" s="136">
        <v>0</v>
      </c>
      <c r="L306" s="142">
        <f t="shared" si="17"/>
        <v>0</v>
      </c>
      <c r="M306" s="139" t="e">
        <f t="shared" si="20"/>
        <v>#DIV/0!</v>
      </c>
      <c r="N306" s="136">
        <v>5257</v>
      </c>
      <c r="O306" s="137">
        <v>525055.34999999986</v>
      </c>
    </row>
    <row r="307" spans="1:15" x14ac:dyDescent="0.35">
      <c r="A307">
        <v>2021</v>
      </c>
      <c r="B307" t="s">
        <v>3</v>
      </c>
      <c r="C307" s="2" t="s">
        <v>67</v>
      </c>
      <c r="D307" s="136">
        <v>0</v>
      </c>
      <c r="E307" s="136">
        <v>0</v>
      </c>
      <c r="F307" s="141">
        <f t="shared" si="16"/>
        <v>0</v>
      </c>
      <c r="G307" s="139" t="e">
        <f t="shared" si="18"/>
        <v>#DIV/0!</v>
      </c>
      <c r="H307" s="139"/>
      <c r="I307" s="136">
        <v>0</v>
      </c>
      <c r="J307" s="139" t="e">
        <f t="shared" si="19"/>
        <v>#DIV/0!</v>
      </c>
      <c r="K307" s="136">
        <v>0</v>
      </c>
      <c r="L307" s="142">
        <f t="shared" si="17"/>
        <v>0</v>
      </c>
      <c r="M307" s="139" t="e">
        <f t="shared" si="20"/>
        <v>#DIV/0!</v>
      </c>
      <c r="N307" s="136">
        <v>13088</v>
      </c>
      <c r="O307" s="137">
        <v>4181654.22</v>
      </c>
    </row>
    <row r="308" spans="1:15" x14ac:dyDescent="0.35">
      <c r="A308">
        <v>2021</v>
      </c>
      <c r="B308" t="s">
        <v>3</v>
      </c>
      <c r="C308" s="2" t="s">
        <v>68</v>
      </c>
      <c r="D308" s="136">
        <v>0</v>
      </c>
      <c r="E308" s="136">
        <v>0</v>
      </c>
      <c r="F308" s="141">
        <f t="shared" si="16"/>
        <v>0</v>
      </c>
      <c r="G308" s="139" t="e">
        <f t="shared" si="18"/>
        <v>#DIV/0!</v>
      </c>
      <c r="H308" s="139"/>
      <c r="I308" s="136">
        <v>0</v>
      </c>
      <c r="J308" s="139" t="e">
        <f t="shared" si="19"/>
        <v>#DIV/0!</v>
      </c>
      <c r="K308" s="136">
        <v>0</v>
      </c>
      <c r="L308" s="142">
        <f t="shared" si="17"/>
        <v>0</v>
      </c>
      <c r="M308" s="139" t="e">
        <f t="shared" si="20"/>
        <v>#DIV/0!</v>
      </c>
      <c r="N308" s="136">
        <v>179</v>
      </c>
      <c r="O308" s="137">
        <v>188123.54</v>
      </c>
    </row>
    <row r="309" spans="1:15" x14ac:dyDescent="0.35">
      <c r="A309">
        <v>2021</v>
      </c>
      <c r="B309" t="s">
        <v>3</v>
      </c>
      <c r="C309" s="2" t="s">
        <v>69</v>
      </c>
      <c r="D309" s="136">
        <v>0</v>
      </c>
      <c r="E309" s="136">
        <v>0</v>
      </c>
      <c r="F309" s="141">
        <f t="shared" si="16"/>
        <v>0</v>
      </c>
      <c r="G309" s="139" t="e">
        <f t="shared" si="18"/>
        <v>#DIV/0!</v>
      </c>
      <c r="H309" s="139"/>
      <c r="I309" s="136">
        <v>0</v>
      </c>
      <c r="J309" s="139" t="e">
        <f t="shared" si="19"/>
        <v>#DIV/0!</v>
      </c>
      <c r="K309" s="136">
        <v>0</v>
      </c>
      <c r="L309" s="142">
        <f t="shared" si="17"/>
        <v>0</v>
      </c>
      <c r="M309" s="139" t="e">
        <f t="shared" si="20"/>
        <v>#DIV/0!</v>
      </c>
      <c r="N309" s="136">
        <v>5239</v>
      </c>
      <c r="O309" s="137">
        <v>2344433.890000002</v>
      </c>
    </row>
    <row r="310" spans="1:15" x14ac:dyDescent="0.35">
      <c r="A310">
        <v>2021</v>
      </c>
      <c r="B310" t="s">
        <v>3</v>
      </c>
      <c r="C310" s="2" t="s">
        <v>70</v>
      </c>
      <c r="D310" s="136">
        <v>0</v>
      </c>
      <c r="E310" s="136">
        <v>0</v>
      </c>
      <c r="F310" s="141">
        <f t="shared" si="16"/>
        <v>0</v>
      </c>
      <c r="G310" s="139" t="e">
        <f t="shared" si="18"/>
        <v>#DIV/0!</v>
      </c>
      <c r="H310" s="139"/>
      <c r="I310" s="136">
        <v>0</v>
      </c>
      <c r="J310" s="139" t="e">
        <f t="shared" si="19"/>
        <v>#DIV/0!</v>
      </c>
      <c r="K310" s="136">
        <v>0</v>
      </c>
      <c r="L310" s="142">
        <f t="shared" si="17"/>
        <v>0</v>
      </c>
      <c r="M310" s="139" t="e">
        <f t="shared" si="20"/>
        <v>#DIV/0!</v>
      </c>
      <c r="N310" s="136">
        <v>6172</v>
      </c>
      <c r="O310" s="137">
        <v>1148122.68</v>
      </c>
    </row>
    <row r="311" spans="1:15" x14ac:dyDescent="0.35">
      <c r="A311">
        <v>2021</v>
      </c>
      <c r="B311" t="s">
        <v>3</v>
      </c>
      <c r="C311" s="2" t="s">
        <v>71</v>
      </c>
      <c r="D311" s="136">
        <v>0</v>
      </c>
      <c r="E311" s="136">
        <v>0</v>
      </c>
      <c r="F311" s="141">
        <f t="shared" si="16"/>
        <v>0</v>
      </c>
      <c r="G311" s="139" t="e">
        <f t="shared" si="18"/>
        <v>#DIV/0!</v>
      </c>
      <c r="H311" s="139"/>
      <c r="I311" s="136">
        <v>0</v>
      </c>
      <c r="J311" s="139" t="e">
        <f t="shared" si="19"/>
        <v>#DIV/0!</v>
      </c>
      <c r="K311" s="136">
        <v>0</v>
      </c>
      <c r="L311" s="142">
        <f t="shared" si="17"/>
        <v>0</v>
      </c>
      <c r="M311" s="139" t="e">
        <f t="shared" si="20"/>
        <v>#DIV/0!</v>
      </c>
      <c r="N311" s="136">
        <v>4419</v>
      </c>
      <c r="O311" s="137">
        <v>855372.23000000045</v>
      </c>
    </row>
    <row r="312" spans="1:15" x14ac:dyDescent="0.35">
      <c r="A312">
        <v>2021</v>
      </c>
      <c r="B312" t="s">
        <v>3</v>
      </c>
      <c r="C312" s="2" t="s">
        <v>73</v>
      </c>
      <c r="D312" s="136">
        <v>0</v>
      </c>
      <c r="E312" s="136">
        <v>0</v>
      </c>
      <c r="F312" s="141">
        <f t="shared" si="16"/>
        <v>0</v>
      </c>
      <c r="G312" s="139" t="e">
        <f t="shared" si="18"/>
        <v>#DIV/0!</v>
      </c>
      <c r="H312" s="139"/>
      <c r="I312" s="136">
        <v>0</v>
      </c>
      <c r="J312" s="139" t="e">
        <f t="shared" si="19"/>
        <v>#DIV/0!</v>
      </c>
      <c r="K312" s="136">
        <v>0</v>
      </c>
      <c r="L312" s="142">
        <f t="shared" si="17"/>
        <v>0</v>
      </c>
      <c r="M312" s="139" t="e">
        <f t="shared" si="20"/>
        <v>#DIV/0!</v>
      </c>
      <c r="N312" s="136">
        <v>24646</v>
      </c>
      <c r="O312" s="137">
        <v>4847133.2099999981</v>
      </c>
    </row>
    <row r="313" spans="1:15" x14ac:dyDescent="0.35">
      <c r="A313">
        <v>2021</v>
      </c>
      <c r="B313" t="s">
        <v>3</v>
      </c>
      <c r="C313" s="2" t="s">
        <v>74</v>
      </c>
      <c r="D313" s="136">
        <v>0</v>
      </c>
      <c r="E313" s="136">
        <v>0</v>
      </c>
      <c r="F313" s="141">
        <f t="shared" si="16"/>
        <v>0</v>
      </c>
      <c r="G313" s="139" t="e">
        <f t="shared" si="18"/>
        <v>#DIV/0!</v>
      </c>
      <c r="H313" s="139"/>
      <c r="I313" s="136">
        <v>0</v>
      </c>
      <c r="J313" s="139" t="e">
        <f t="shared" si="19"/>
        <v>#DIV/0!</v>
      </c>
      <c r="K313" s="136">
        <v>0</v>
      </c>
      <c r="L313" s="142">
        <f t="shared" si="17"/>
        <v>0</v>
      </c>
      <c r="M313" s="139" t="e">
        <f t="shared" si="20"/>
        <v>#DIV/0!</v>
      </c>
      <c r="N313" s="136">
        <v>3209</v>
      </c>
      <c r="O313" s="137">
        <v>944858.81000000017</v>
      </c>
    </row>
    <row r="314" spans="1:15" x14ac:dyDescent="0.35">
      <c r="A314">
        <v>2021</v>
      </c>
      <c r="B314" t="s">
        <v>3</v>
      </c>
      <c r="C314" s="2" t="s">
        <v>75</v>
      </c>
      <c r="D314" s="136">
        <v>0</v>
      </c>
      <c r="E314" s="136">
        <v>0</v>
      </c>
      <c r="F314" s="141">
        <f t="shared" si="16"/>
        <v>0</v>
      </c>
      <c r="G314" s="139" t="e">
        <f t="shared" si="18"/>
        <v>#DIV/0!</v>
      </c>
      <c r="H314" s="139"/>
      <c r="I314" s="136">
        <v>0</v>
      </c>
      <c r="J314" s="139" t="e">
        <f t="shared" si="19"/>
        <v>#DIV/0!</v>
      </c>
      <c r="K314" s="136">
        <v>0</v>
      </c>
      <c r="L314" s="142">
        <f t="shared" si="17"/>
        <v>0</v>
      </c>
      <c r="M314" s="139" t="e">
        <f t="shared" si="20"/>
        <v>#DIV/0!</v>
      </c>
      <c r="N314" s="136">
        <v>12168</v>
      </c>
      <c r="O314" s="137">
        <v>2078115.7300000009</v>
      </c>
    </row>
    <row r="315" spans="1:15" x14ac:dyDescent="0.35">
      <c r="A315">
        <v>2021</v>
      </c>
      <c r="B315" t="s">
        <v>3</v>
      </c>
      <c r="C315" s="2" t="s">
        <v>77</v>
      </c>
      <c r="D315" s="136">
        <v>0</v>
      </c>
      <c r="E315" s="136">
        <v>0</v>
      </c>
      <c r="F315" s="141">
        <f t="shared" si="16"/>
        <v>0</v>
      </c>
      <c r="G315" s="139" t="e">
        <f t="shared" si="18"/>
        <v>#DIV/0!</v>
      </c>
      <c r="H315" s="139"/>
      <c r="I315" s="136">
        <v>0</v>
      </c>
      <c r="J315" s="139" t="e">
        <f t="shared" si="19"/>
        <v>#DIV/0!</v>
      </c>
      <c r="K315" s="136">
        <v>0</v>
      </c>
      <c r="L315" s="142">
        <f t="shared" si="17"/>
        <v>0</v>
      </c>
      <c r="M315" s="139" t="e">
        <f t="shared" si="20"/>
        <v>#DIV/0!</v>
      </c>
      <c r="N315" s="136">
        <v>10549</v>
      </c>
      <c r="O315" s="137">
        <v>2455842.33</v>
      </c>
    </row>
    <row r="316" spans="1:15" x14ac:dyDescent="0.35">
      <c r="A316">
        <v>2021</v>
      </c>
      <c r="B316" t="s">
        <v>3</v>
      </c>
      <c r="C316" s="2" t="s">
        <v>80</v>
      </c>
      <c r="D316" s="136">
        <v>0</v>
      </c>
      <c r="E316" s="136">
        <v>0</v>
      </c>
      <c r="F316" s="141">
        <f t="shared" si="16"/>
        <v>0</v>
      </c>
      <c r="G316" s="139" t="e">
        <f t="shared" si="18"/>
        <v>#DIV/0!</v>
      </c>
      <c r="H316" s="139"/>
      <c r="I316" s="136">
        <v>0</v>
      </c>
      <c r="J316" s="139" t="e">
        <f t="shared" si="19"/>
        <v>#DIV/0!</v>
      </c>
      <c r="K316" s="136">
        <v>0</v>
      </c>
      <c r="L316" s="142">
        <f t="shared" si="17"/>
        <v>0</v>
      </c>
      <c r="M316" s="139" t="e">
        <f t="shared" si="20"/>
        <v>#DIV/0!</v>
      </c>
      <c r="N316" s="136">
        <v>4617</v>
      </c>
      <c r="O316" s="137">
        <v>412665.55999999988</v>
      </c>
    </row>
    <row r="317" spans="1:15" x14ac:dyDescent="0.35">
      <c r="A317">
        <v>2021</v>
      </c>
      <c r="B317" t="s">
        <v>3</v>
      </c>
      <c r="C317" s="2" t="s">
        <v>88</v>
      </c>
      <c r="D317" s="144">
        <v>0</v>
      </c>
      <c r="E317" s="136">
        <v>0</v>
      </c>
      <c r="F317" s="141">
        <f t="shared" si="16"/>
        <v>0</v>
      </c>
      <c r="G317" s="139" t="e">
        <f t="shared" si="18"/>
        <v>#DIV/0!</v>
      </c>
      <c r="H317" s="139"/>
      <c r="I317" s="136">
        <v>0</v>
      </c>
      <c r="J317" s="139" t="e">
        <f t="shared" si="19"/>
        <v>#DIV/0!</v>
      </c>
      <c r="K317" s="136">
        <v>0</v>
      </c>
      <c r="L317" s="142">
        <f t="shared" si="17"/>
        <v>0</v>
      </c>
      <c r="M317" s="139" t="e">
        <f t="shared" si="20"/>
        <v>#DIV/0!</v>
      </c>
      <c r="N317" s="136">
        <v>6797</v>
      </c>
      <c r="O317" s="137">
        <v>3108628.77</v>
      </c>
    </row>
    <row r="318" spans="1:15" x14ac:dyDescent="0.35">
      <c r="A318">
        <v>2021</v>
      </c>
      <c r="B318" t="s">
        <v>4</v>
      </c>
      <c r="C318" t="s">
        <v>40</v>
      </c>
      <c r="D318" s="136">
        <v>108</v>
      </c>
      <c r="E318" s="136">
        <v>92598.28</v>
      </c>
      <c r="F318" s="138">
        <f t="shared" si="16"/>
        <v>16.458396830234683</v>
      </c>
      <c r="G318" s="139">
        <v>34</v>
      </c>
      <c r="H318" s="139"/>
      <c r="I318" s="139">
        <v>104.1600449943757</v>
      </c>
      <c r="J318" s="139">
        <v>11</v>
      </c>
      <c r="K318" s="136">
        <v>84360.34</v>
      </c>
      <c r="L318" s="145">
        <f t="shared" si="17"/>
        <v>0.10368387596985545</v>
      </c>
      <c r="M318" s="146" t="s">
        <v>98</v>
      </c>
      <c r="N318" s="136">
        <v>6562</v>
      </c>
      <c r="O318" s="137">
        <v>813630.2699999999</v>
      </c>
    </row>
    <row r="319" spans="1:15" x14ac:dyDescent="0.35">
      <c r="A319">
        <v>2021</v>
      </c>
      <c r="B319" t="s">
        <v>4</v>
      </c>
      <c r="C319" t="s">
        <v>36</v>
      </c>
      <c r="D319" s="136">
        <v>38</v>
      </c>
      <c r="E319" s="136">
        <v>31408.75</v>
      </c>
      <c r="F319" s="138">
        <f t="shared" si="16"/>
        <v>6.1718369335715444</v>
      </c>
      <c r="G319" s="139">
        <v>61</v>
      </c>
      <c r="H319" s="139"/>
      <c r="I319" s="139">
        <v>24.848694620253166</v>
      </c>
      <c r="J319" s="139">
        <v>54</v>
      </c>
      <c r="K319" s="136">
        <v>31408.75</v>
      </c>
      <c r="L319" s="145">
        <f t="shared" si="17"/>
        <v>8.1387065963719765E-2</v>
      </c>
      <c r="M319" s="146" t="s">
        <v>142</v>
      </c>
      <c r="N319" s="136">
        <v>6157</v>
      </c>
      <c r="O319" s="137">
        <v>385918.2</v>
      </c>
    </row>
    <row r="320" spans="1:15" x14ac:dyDescent="0.35">
      <c r="A320">
        <v>2021</v>
      </c>
      <c r="B320" t="s">
        <v>4</v>
      </c>
      <c r="C320" t="s">
        <v>48</v>
      </c>
      <c r="D320" s="136">
        <v>69</v>
      </c>
      <c r="E320" s="136">
        <v>14941</v>
      </c>
      <c r="F320" s="138">
        <f t="shared" si="16"/>
        <v>34.534534534534536</v>
      </c>
      <c r="G320" s="139">
        <v>12</v>
      </c>
      <c r="H320" s="139"/>
      <c r="I320" s="139">
        <v>38.60723514211886</v>
      </c>
      <c r="J320" s="139">
        <v>41</v>
      </c>
      <c r="K320" s="136">
        <v>13242</v>
      </c>
      <c r="L320" s="145">
        <f t="shared" si="17"/>
        <v>7.0156897248966968E-2</v>
      </c>
      <c r="M320" s="146" t="s">
        <v>152</v>
      </c>
      <c r="N320" s="136">
        <v>1998</v>
      </c>
      <c r="O320" s="137">
        <v>188748.37</v>
      </c>
    </row>
    <row r="321" spans="1:15" x14ac:dyDescent="0.35">
      <c r="A321">
        <v>2021</v>
      </c>
      <c r="B321" t="s">
        <v>4</v>
      </c>
      <c r="C321" t="s">
        <v>28</v>
      </c>
      <c r="D321" s="136">
        <v>174</v>
      </c>
      <c r="E321" s="136">
        <v>92753.19</v>
      </c>
      <c r="F321" s="138">
        <f t="shared" si="16"/>
        <v>19.741320626276377</v>
      </c>
      <c r="G321" s="139">
        <v>24</v>
      </c>
      <c r="H321" s="139"/>
      <c r="I321" s="139">
        <v>88.084700854700856</v>
      </c>
      <c r="J321" s="139">
        <v>18</v>
      </c>
      <c r="K321" s="136">
        <v>82843.289999999994</v>
      </c>
      <c r="L321" s="145">
        <f t="shared" si="17"/>
        <v>6.5459480795923744E-2</v>
      </c>
      <c r="M321" s="146" t="s">
        <v>118</v>
      </c>
      <c r="N321" s="136">
        <v>8814</v>
      </c>
      <c r="O321" s="137">
        <v>1265565.95</v>
      </c>
    </row>
    <row r="322" spans="1:15" x14ac:dyDescent="0.35">
      <c r="A322">
        <v>2021</v>
      </c>
      <c r="B322" t="s">
        <v>4</v>
      </c>
      <c r="C322" t="s">
        <v>17</v>
      </c>
      <c r="D322" s="136">
        <v>14</v>
      </c>
      <c r="E322" s="136">
        <v>59658</v>
      </c>
      <c r="F322" s="138">
        <f t="shared" ref="F322:F385" si="21">(D322/N322)*1000</f>
        <v>2.2317870237525903</v>
      </c>
      <c r="G322" s="139">
        <v>70</v>
      </c>
      <c r="H322" s="139"/>
      <c r="I322" s="139">
        <v>133.16517857142858</v>
      </c>
      <c r="J322" s="139">
        <v>5</v>
      </c>
      <c r="K322" s="136">
        <v>59348</v>
      </c>
      <c r="L322" s="145">
        <f t="shared" ref="L322:L385" si="22">K322/O322</f>
        <v>5.7732094269074073E-2</v>
      </c>
      <c r="M322" s="146" t="s">
        <v>127</v>
      </c>
      <c r="N322" s="136">
        <v>6273</v>
      </c>
      <c r="O322" s="137">
        <v>1027989.73</v>
      </c>
    </row>
    <row r="323" spans="1:15" x14ac:dyDescent="0.35">
      <c r="A323">
        <v>2021</v>
      </c>
      <c r="B323" t="s">
        <v>4</v>
      </c>
      <c r="C323" t="s">
        <v>53</v>
      </c>
      <c r="D323" s="136">
        <v>133</v>
      </c>
      <c r="E323" s="136">
        <v>33666.6</v>
      </c>
      <c r="F323" s="138">
        <f t="shared" si="21"/>
        <v>28.21383114128129</v>
      </c>
      <c r="G323" s="139">
        <v>14</v>
      </c>
      <c r="H323" s="139"/>
      <c r="I323" s="139">
        <v>97.021902017291069</v>
      </c>
      <c r="J323" s="139">
        <v>14</v>
      </c>
      <c r="K323" s="136">
        <v>33666.6</v>
      </c>
      <c r="L323" s="145">
        <f t="shared" si="22"/>
        <v>5.74113243959299E-2</v>
      </c>
      <c r="M323" s="146" t="s">
        <v>114</v>
      </c>
      <c r="N323" s="136">
        <v>4714</v>
      </c>
      <c r="O323" s="137">
        <v>586410.44000000018</v>
      </c>
    </row>
    <row r="324" spans="1:15" x14ac:dyDescent="0.35">
      <c r="A324">
        <v>2021</v>
      </c>
      <c r="B324" t="s">
        <v>4</v>
      </c>
      <c r="C324" t="s">
        <v>72</v>
      </c>
      <c r="D324" s="136">
        <v>113</v>
      </c>
      <c r="E324" s="136">
        <v>59846.06</v>
      </c>
      <c r="F324" s="138">
        <f t="shared" si="21"/>
        <v>10.103719599427755</v>
      </c>
      <c r="G324" s="139">
        <v>48</v>
      </c>
      <c r="H324" s="139"/>
      <c r="I324" s="139">
        <v>68.084254835039815</v>
      </c>
      <c r="J324" s="139">
        <v>22</v>
      </c>
      <c r="K324" s="136">
        <v>59002.06</v>
      </c>
      <c r="L324" s="145">
        <f t="shared" si="22"/>
        <v>5.6645837311404393E-2</v>
      </c>
      <c r="M324" s="146" t="s">
        <v>150</v>
      </c>
      <c r="N324" s="136">
        <v>11184</v>
      </c>
      <c r="O324" s="137">
        <v>1041595.69</v>
      </c>
    </row>
    <row r="325" spans="1:15" x14ac:dyDescent="0.35">
      <c r="A325">
        <v>2021</v>
      </c>
      <c r="B325" t="s">
        <v>4</v>
      </c>
      <c r="C325" t="s">
        <v>63</v>
      </c>
      <c r="D325" s="136">
        <v>9</v>
      </c>
      <c r="E325" s="136">
        <v>21490.68</v>
      </c>
      <c r="F325" s="138">
        <f t="shared" si="21"/>
        <v>1.7120030435609663</v>
      </c>
      <c r="G325" s="139">
        <v>74</v>
      </c>
      <c r="H325" s="139"/>
      <c r="I325" s="139">
        <v>28.616085219707056</v>
      </c>
      <c r="J325" s="139">
        <v>50</v>
      </c>
      <c r="K325" s="136">
        <v>21290.080000000002</v>
      </c>
      <c r="L325" s="145">
        <f t="shared" si="22"/>
        <v>4.0548258388377542E-2</v>
      </c>
      <c r="M325" s="146" t="s">
        <v>102</v>
      </c>
      <c r="N325" s="136">
        <v>5257</v>
      </c>
      <c r="O325" s="137">
        <v>525055.34999999986</v>
      </c>
    </row>
    <row r="326" spans="1:15" x14ac:dyDescent="0.35">
      <c r="A326">
        <v>2021</v>
      </c>
      <c r="B326" t="s">
        <v>4</v>
      </c>
      <c r="C326" t="s">
        <v>50</v>
      </c>
      <c r="D326" s="136">
        <v>167</v>
      </c>
      <c r="E326" s="136">
        <v>31521</v>
      </c>
      <c r="F326" s="138">
        <f t="shared" si="21"/>
        <v>31.616811813706931</v>
      </c>
      <c r="G326" s="139">
        <v>13</v>
      </c>
      <c r="H326" s="139"/>
      <c r="I326" s="139">
        <v>3.1082733458238834</v>
      </c>
      <c r="J326" s="139">
        <v>77</v>
      </c>
      <c r="K326" s="136">
        <v>28492</v>
      </c>
      <c r="L326" s="145">
        <f t="shared" si="22"/>
        <v>3.8198544213420615E-2</v>
      </c>
      <c r="M326" s="146" t="s">
        <v>139</v>
      </c>
      <c r="N326" s="136">
        <v>5282</v>
      </c>
      <c r="O326" s="137">
        <v>745892.30000000016</v>
      </c>
    </row>
    <row r="327" spans="1:15" x14ac:dyDescent="0.35">
      <c r="A327">
        <v>2021</v>
      </c>
      <c r="B327" t="s">
        <v>4</v>
      </c>
      <c r="C327" t="s">
        <v>85</v>
      </c>
      <c r="D327" s="136">
        <v>24</v>
      </c>
      <c r="E327" s="136">
        <v>65786.97</v>
      </c>
      <c r="F327" s="138">
        <f t="shared" si="21"/>
        <v>1.0920010920010921</v>
      </c>
      <c r="G327" s="139">
        <v>77</v>
      </c>
      <c r="H327" s="139"/>
      <c r="I327" s="139">
        <v>38.607376760563383</v>
      </c>
      <c r="J327" s="139">
        <v>40</v>
      </c>
      <c r="K327" s="136">
        <v>65786.97</v>
      </c>
      <c r="L327" s="145">
        <f t="shared" si="22"/>
        <v>3.6567051998908619E-2</v>
      </c>
      <c r="M327" s="146" t="s">
        <v>100</v>
      </c>
      <c r="N327" s="136">
        <v>21978</v>
      </c>
      <c r="O327" s="137">
        <v>1799077.7599999991</v>
      </c>
    </row>
    <row r="328" spans="1:15" x14ac:dyDescent="0.35">
      <c r="A328">
        <v>2021</v>
      </c>
      <c r="B328" t="s">
        <v>4</v>
      </c>
      <c r="C328" t="s">
        <v>76</v>
      </c>
      <c r="D328" s="136">
        <v>3439</v>
      </c>
      <c r="E328" s="136">
        <v>3067370</v>
      </c>
      <c r="F328" s="138">
        <f t="shared" si="21"/>
        <v>7.7281072541736044</v>
      </c>
      <c r="G328" s="139">
        <v>54</v>
      </c>
      <c r="H328" s="139"/>
      <c r="I328" s="139">
        <v>23.580642681426813</v>
      </c>
      <c r="J328" s="139">
        <v>58</v>
      </c>
      <c r="K328" s="136">
        <v>2746716</v>
      </c>
      <c r="L328" s="145">
        <f t="shared" si="22"/>
        <v>3.5232715028791453E-2</v>
      </c>
      <c r="M328" s="146" t="s">
        <v>122</v>
      </c>
      <c r="N328" s="136">
        <v>444999</v>
      </c>
      <c r="O328" s="137">
        <v>77959248.890000105</v>
      </c>
    </row>
    <row r="329" spans="1:15" x14ac:dyDescent="0.35">
      <c r="A329">
        <v>2021</v>
      </c>
      <c r="B329" t="s">
        <v>4</v>
      </c>
      <c r="C329" t="s">
        <v>21</v>
      </c>
      <c r="D329" s="136">
        <v>68</v>
      </c>
      <c r="E329" s="136">
        <v>12738.46</v>
      </c>
      <c r="F329" s="138">
        <f t="shared" si="21"/>
        <v>15.657379691457519</v>
      </c>
      <c r="G329" s="139">
        <v>36</v>
      </c>
      <c r="H329" s="139"/>
      <c r="I329" s="139">
        <v>110.76921739130434</v>
      </c>
      <c r="J329" s="139">
        <v>10</v>
      </c>
      <c r="K329" s="136">
        <v>10456.36</v>
      </c>
      <c r="L329" s="145">
        <f t="shared" si="22"/>
        <v>3.2348570451854297E-2</v>
      </c>
      <c r="M329" s="146" t="s">
        <v>137</v>
      </c>
      <c r="N329" s="136">
        <v>4343</v>
      </c>
      <c r="O329" s="137">
        <v>323240.25000000012</v>
      </c>
    </row>
    <row r="330" spans="1:15" x14ac:dyDescent="0.35">
      <c r="A330">
        <v>2021</v>
      </c>
      <c r="B330" t="s">
        <v>4</v>
      </c>
      <c r="C330" t="s">
        <v>55</v>
      </c>
      <c r="D330" s="136">
        <v>58</v>
      </c>
      <c r="E330" s="136">
        <v>33125.910000000003</v>
      </c>
      <c r="F330" s="138">
        <f t="shared" si="21"/>
        <v>8.91484783276975</v>
      </c>
      <c r="G330" s="139">
        <v>50</v>
      </c>
      <c r="H330" s="139"/>
      <c r="I330" s="139">
        <v>42.63308880308881</v>
      </c>
      <c r="J330" s="139">
        <v>37</v>
      </c>
      <c r="K330" s="136">
        <v>32874.31</v>
      </c>
      <c r="L330" s="145">
        <f t="shared" si="22"/>
        <v>3.1695527347609963E-2</v>
      </c>
      <c r="M330" s="146" t="s">
        <v>106</v>
      </c>
      <c r="N330" s="136">
        <v>6506</v>
      </c>
      <c r="O330" s="137">
        <v>1037190.82</v>
      </c>
    </row>
    <row r="331" spans="1:15" x14ac:dyDescent="0.35">
      <c r="A331">
        <v>2021</v>
      </c>
      <c r="B331" t="s">
        <v>4</v>
      </c>
      <c r="C331" t="s">
        <v>54</v>
      </c>
      <c r="D331" s="136">
        <v>63</v>
      </c>
      <c r="E331" s="136">
        <v>15548.77</v>
      </c>
      <c r="F331" s="138">
        <f t="shared" si="21"/>
        <v>14.380278475233965</v>
      </c>
      <c r="G331" s="139">
        <v>39</v>
      </c>
      <c r="H331" s="139"/>
      <c r="I331" s="139">
        <v>102.97198675496689</v>
      </c>
      <c r="J331" s="139">
        <v>12</v>
      </c>
      <c r="K331" s="136">
        <v>15075.42</v>
      </c>
      <c r="L331" s="145">
        <f t="shared" si="22"/>
        <v>3.1020832908073392E-2</v>
      </c>
      <c r="M331" s="146" t="s">
        <v>110</v>
      </c>
      <c r="N331" s="136">
        <v>4381</v>
      </c>
      <c r="O331" s="137">
        <v>485977.28000000009</v>
      </c>
    </row>
    <row r="332" spans="1:15" x14ac:dyDescent="0.35">
      <c r="A332">
        <v>2021</v>
      </c>
      <c r="B332" t="s">
        <v>4</v>
      </c>
      <c r="C332" t="s">
        <v>37</v>
      </c>
      <c r="D332" s="136">
        <v>116</v>
      </c>
      <c r="E332" s="136">
        <v>40261.9</v>
      </c>
      <c r="F332" s="138">
        <f t="shared" si="21"/>
        <v>15.259142330965537</v>
      </c>
      <c r="G332" s="139">
        <v>37</v>
      </c>
      <c r="H332" s="139"/>
      <c r="I332" s="139">
        <v>66.880232558139539</v>
      </c>
      <c r="J332" s="139">
        <v>23</v>
      </c>
      <c r="K332" s="136">
        <v>38711.9</v>
      </c>
      <c r="L332" s="145">
        <f t="shared" si="22"/>
        <v>2.8828817906537164E-2</v>
      </c>
      <c r="M332" s="146" t="s">
        <v>104</v>
      </c>
      <c r="N332" s="136">
        <v>7602</v>
      </c>
      <c r="O332" s="137">
        <v>1342819.54</v>
      </c>
    </row>
    <row r="333" spans="1:15" x14ac:dyDescent="0.35">
      <c r="A333">
        <v>2021</v>
      </c>
      <c r="B333" t="s">
        <v>4</v>
      </c>
      <c r="C333" t="s">
        <v>44</v>
      </c>
      <c r="D333" s="136">
        <v>196</v>
      </c>
      <c r="E333" s="136">
        <v>55443.23</v>
      </c>
      <c r="F333" s="138">
        <f t="shared" si="21"/>
        <v>27.531956735496561</v>
      </c>
      <c r="G333" s="139">
        <v>15</v>
      </c>
      <c r="H333" s="139"/>
      <c r="I333" s="139">
        <v>49.3706411398041</v>
      </c>
      <c r="J333" s="139">
        <v>32</v>
      </c>
      <c r="K333" s="136">
        <v>46913.599999999999</v>
      </c>
      <c r="L333" s="145">
        <f t="shared" si="22"/>
        <v>2.5458533180054803E-2</v>
      </c>
      <c r="M333" s="146" t="s">
        <v>117</v>
      </c>
      <c r="N333" s="136">
        <v>7119</v>
      </c>
      <c r="O333" s="137">
        <v>1842745.6</v>
      </c>
    </row>
    <row r="334" spans="1:15" x14ac:dyDescent="0.35">
      <c r="A334">
        <v>2021</v>
      </c>
      <c r="B334" t="s">
        <v>4</v>
      </c>
      <c r="C334" t="s">
        <v>25</v>
      </c>
      <c r="D334" s="136">
        <v>34</v>
      </c>
      <c r="E334" s="136">
        <v>21872.54</v>
      </c>
      <c r="F334" s="138">
        <f t="shared" si="21"/>
        <v>4.9261083743842367</v>
      </c>
      <c r="G334" s="139">
        <v>65</v>
      </c>
      <c r="H334" s="139"/>
      <c r="I334" s="139">
        <v>20.653956562795091</v>
      </c>
      <c r="J334" s="139">
        <v>61</v>
      </c>
      <c r="K334" s="136">
        <v>21759.68</v>
      </c>
      <c r="L334" s="145">
        <f t="shared" si="22"/>
        <v>2.427461210501454E-2</v>
      </c>
      <c r="M334" s="146" t="s">
        <v>153</v>
      </c>
      <c r="N334" s="136">
        <v>6902</v>
      </c>
      <c r="O334" s="137">
        <v>896396.6100000001</v>
      </c>
    </row>
    <row r="335" spans="1:15" x14ac:dyDescent="0.35">
      <c r="A335">
        <v>2021</v>
      </c>
      <c r="B335" t="s">
        <v>4</v>
      </c>
      <c r="C335" t="s">
        <v>39</v>
      </c>
      <c r="D335" s="136">
        <v>102</v>
      </c>
      <c r="E335" s="136">
        <v>23066.9</v>
      </c>
      <c r="F335" s="138">
        <f t="shared" si="21"/>
        <v>13.750337018064167</v>
      </c>
      <c r="G335" s="139">
        <v>40</v>
      </c>
      <c r="H335" s="139"/>
      <c r="I335" s="139">
        <v>63.024316939890717</v>
      </c>
      <c r="J335" s="139">
        <v>24</v>
      </c>
      <c r="K335" s="136">
        <v>18611.400000000001</v>
      </c>
      <c r="L335" s="145">
        <f t="shared" si="22"/>
        <v>2.3852843359048973E-2</v>
      </c>
      <c r="M335" s="146" t="s">
        <v>154</v>
      </c>
      <c r="N335" s="136">
        <v>7418</v>
      </c>
      <c r="O335" s="137">
        <v>780259.18000000017</v>
      </c>
    </row>
    <row r="336" spans="1:15" x14ac:dyDescent="0.35">
      <c r="A336">
        <v>2021</v>
      </c>
      <c r="B336" t="s">
        <v>4</v>
      </c>
      <c r="C336" t="s">
        <v>74</v>
      </c>
      <c r="D336" s="136">
        <v>76</v>
      </c>
      <c r="E336" s="136">
        <v>27354.91</v>
      </c>
      <c r="F336" s="138">
        <f t="shared" si="21"/>
        <v>23.683390464319103</v>
      </c>
      <c r="G336" s="139">
        <v>20</v>
      </c>
      <c r="H336" s="139"/>
      <c r="I336" s="139">
        <v>52.910851063829789</v>
      </c>
      <c r="J336" s="139">
        <v>29</v>
      </c>
      <c r="K336" s="136">
        <v>22179.11</v>
      </c>
      <c r="L336" s="145">
        <f t="shared" si="22"/>
        <v>2.3473464781473538E-2</v>
      </c>
      <c r="M336" s="146" t="s">
        <v>115</v>
      </c>
      <c r="N336" s="136">
        <v>3209</v>
      </c>
      <c r="O336" s="137">
        <v>944858.81000000017</v>
      </c>
    </row>
    <row r="337" spans="1:15" x14ac:dyDescent="0.35">
      <c r="A337">
        <v>2021</v>
      </c>
      <c r="B337" t="s">
        <v>4</v>
      </c>
      <c r="C337" s="5" t="s">
        <v>51</v>
      </c>
      <c r="D337" s="136">
        <v>173</v>
      </c>
      <c r="E337" s="136">
        <v>26991</v>
      </c>
      <c r="F337" s="138">
        <f t="shared" si="21"/>
        <v>23.30908111021288</v>
      </c>
      <c r="G337" s="139">
        <v>21</v>
      </c>
      <c r="H337" s="139"/>
      <c r="I337" s="139">
        <v>24.099107142857143</v>
      </c>
      <c r="J337" s="139">
        <v>57</v>
      </c>
      <c r="K337" s="136">
        <v>26991</v>
      </c>
      <c r="L337" s="145">
        <f t="shared" si="22"/>
        <v>2.3311439816816701E-2</v>
      </c>
      <c r="M337" s="146" t="s">
        <v>155</v>
      </c>
      <c r="N337" s="136">
        <v>7422</v>
      </c>
      <c r="O337" s="137">
        <v>1157843.54</v>
      </c>
    </row>
    <row r="338" spans="1:15" x14ac:dyDescent="0.35">
      <c r="A338">
        <v>2021</v>
      </c>
      <c r="B338" t="s">
        <v>4</v>
      </c>
      <c r="C338" t="s">
        <v>19</v>
      </c>
      <c r="D338" s="136">
        <v>180</v>
      </c>
      <c r="E338" s="136">
        <v>224064.15</v>
      </c>
      <c r="F338" s="138">
        <f t="shared" si="21"/>
        <v>12.344832316027707</v>
      </c>
      <c r="G338" s="139">
        <v>45</v>
      </c>
      <c r="H338" s="139"/>
      <c r="I338" s="139">
        <v>59.575684658335547</v>
      </c>
      <c r="J338" s="139">
        <v>26</v>
      </c>
      <c r="K338" s="136">
        <v>51157.09</v>
      </c>
      <c r="L338" s="145">
        <f t="shared" si="22"/>
        <v>2.1485659623163771E-2</v>
      </c>
      <c r="M338" s="146" t="s">
        <v>129</v>
      </c>
      <c r="N338" s="136">
        <v>14581</v>
      </c>
      <c r="O338" s="137">
        <v>2380987.64</v>
      </c>
    </row>
    <row r="339" spans="1:15" x14ac:dyDescent="0.35">
      <c r="A339">
        <v>2021</v>
      </c>
      <c r="B339" t="s">
        <v>4</v>
      </c>
      <c r="C339" t="s">
        <v>64</v>
      </c>
      <c r="D339" s="136">
        <v>40</v>
      </c>
      <c r="E339" s="136">
        <v>41779.69</v>
      </c>
      <c r="F339" s="138">
        <f t="shared" si="21"/>
        <v>1.8018829677012478</v>
      </c>
      <c r="G339" s="139">
        <v>73</v>
      </c>
      <c r="H339" s="139"/>
      <c r="I339" s="139">
        <v>19.477710955710958</v>
      </c>
      <c r="J339" s="139">
        <v>64</v>
      </c>
      <c r="K339" s="136">
        <v>39525.96</v>
      </c>
      <c r="L339" s="145">
        <f t="shared" si="22"/>
        <v>2.1032342439361702E-2</v>
      </c>
      <c r="M339" s="146" t="s">
        <v>107</v>
      </c>
      <c r="N339" s="136">
        <v>22199</v>
      </c>
      <c r="O339" s="137">
        <v>1879294.24</v>
      </c>
    </row>
    <row r="340" spans="1:15" x14ac:dyDescent="0.35">
      <c r="A340">
        <v>2021</v>
      </c>
      <c r="B340" t="s">
        <v>4</v>
      </c>
      <c r="C340" s="13" t="s">
        <v>43</v>
      </c>
      <c r="D340" s="136">
        <v>314</v>
      </c>
      <c r="E340" s="136">
        <v>41189.050000000003</v>
      </c>
      <c r="F340" s="138">
        <f t="shared" si="21"/>
        <v>24.11859589830248</v>
      </c>
      <c r="G340" s="139">
        <v>19</v>
      </c>
      <c r="H340" s="139"/>
      <c r="I340" s="139">
        <v>33.706260229132575</v>
      </c>
      <c r="J340" s="139">
        <v>44</v>
      </c>
      <c r="K340" s="136">
        <v>41189.050000000003</v>
      </c>
      <c r="L340" s="145">
        <f t="shared" si="22"/>
        <v>2.1016140513064246E-2</v>
      </c>
      <c r="M340" s="146" t="s">
        <v>120</v>
      </c>
      <c r="N340" s="136">
        <v>13019</v>
      </c>
      <c r="O340" s="137">
        <v>1959876.98</v>
      </c>
    </row>
    <row r="341" spans="1:15" x14ac:dyDescent="0.35">
      <c r="A341">
        <v>2021</v>
      </c>
      <c r="B341" t="s">
        <v>4</v>
      </c>
      <c r="C341" t="s">
        <v>30</v>
      </c>
      <c r="D341" s="136">
        <v>88</v>
      </c>
      <c r="E341" s="136">
        <v>20172.009999999998</v>
      </c>
      <c r="F341" s="138">
        <f t="shared" si="21"/>
        <v>6.8632038683512713</v>
      </c>
      <c r="G341" s="139">
        <v>57</v>
      </c>
      <c r="H341" s="139"/>
      <c r="I341" s="139">
        <v>9.9369507389162557</v>
      </c>
      <c r="J341" s="139">
        <v>73</v>
      </c>
      <c r="K341" s="136">
        <v>19975.509999999998</v>
      </c>
      <c r="L341" s="145">
        <f t="shared" si="22"/>
        <v>2.0925920528955207E-2</v>
      </c>
      <c r="M341" s="146" t="s">
        <v>111</v>
      </c>
      <c r="N341" s="136">
        <v>12822</v>
      </c>
      <c r="O341" s="137">
        <v>954582.14000000025</v>
      </c>
    </row>
    <row r="342" spans="1:15" x14ac:dyDescent="0.35">
      <c r="A342">
        <v>2021</v>
      </c>
      <c r="B342" t="s">
        <v>4</v>
      </c>
      <c r="C342" t="s">
        <v>73</v>
      </c>
      <c r="D342" s="136">
        <v>199</v>
      </c>
      <c r="E342" s="136">
        <v>105871.64</v>
      </c>
      <c r="F342" s="138">
        <f t="shared" si="21"/>
        <v>8.0743325488923148</v>
      </c>
      <c r="G342" s="139">
        <v>53</v>
      </c>
      <c r="H342" s="139"/>
      <c r="I342" s="139">
        <v>88.893064651553317</v>
      </c>
      <c r="J342" s="139">
        <v>16</v>
      </c>
      <c r="K342" s="136">
        <v>101211.64</v>
      </c>
      <c r="L342" s="145">
        <f t="shared" si="22"/>
        <v>2.08807217823502E-2</v>
      </c>
      <c r="M342" s="146" t="s">
        <v>156</v>
      </c>
      <c r="N342" s="136">
        <v>24646</v>
      </c>
      <c r="O342" s="137">
        <v>4847133.2099999981</v>
      </c>
    </row>
    <row r="343" spans="1:15" x14ac:dyDescent="0.35">
      <c r="A343">
        <v>2021</v>
      </c>
      <c r="B343" t="s">
        <v>4</v>
      </c>
      <c r="C343" t="s">
        <v>23</v>
      </c>
      <c r="D343" s="136">
        <v>368</v>
      </c>
      <c r="E343" s="136">
        <v>58860.47</v>
      </c>
      <c r="F343" s="138">
        <f t="shared" si="21"/>
        <v>38.505807261692993</v>
      </c>
      <c r="G343" s="139">
        <v>9</v>
      </c>
      <c r="H343" s="139"/>
      <c r="I343" s="139">
        <v>26.171840818141398</v>
      </c>
      <c r="J343" s="139">
        <v>52</v>
      </c>
      <c r="K343" s="136">
        <v>53556.47</v>
      </c>
      <c r="L343" s="145">
        <f t="shared" si="22"/>
        <v>2.0631154785818097E-2</v>
      </c>
      <c r="M343" s="146" t="s">
        <v>135</v>
      </c>
      <c r="N343" s="136">
        <v>9557</v>
      </c>
      <c r="O343" s="137">
        <v>2595902.6799999988</v>
      </c>
    </row>
    <row r="344" spans="1:15" x14ac:dyDescent="0.35">
      <c r="A344">
        <v>2021</v>
      </c>
      <c r="B344" t="s">
        <v>4</v>
      </c>
      <c r="C344" s="5" t="s">
        <v>22</v>
      </c>
      <c r="D344" s="136">
        <v>98</v>
      </c>
      <c r="E344" s="136">
        <v>60539.33</v>
      </c>
      <c r="F344" s="138">
        <f t="shared" si="21"/>
        <v>5.8809409505520884</v>
      </c>
      <c r="G344" s="139">
        <v>63</v>
      </c>
      <c r="H344" s="139"/>
      <c r="I344" s="139">
        <v>56.473255597014926</v>
      </c>
      <c r="J344" s="139">
        <v>27</v>
      </c>
      <c r="K344" s="136">
        <v>59403.33</v>
      </c>
      <c r="L344" s="145">
        <f t="shared" si="22"/>
        <v>2.0293098379938694E-2</v>
      </c>
      <c r="M344" s="146" t="s">
        <v>132</v>
      </c>
      <c r="N344" s="136">
        <v>16664</v>
      </c>
      <c r="O344" s="137">
        <v>2927267.6300000008</v>
      </c>
    </row>
    <row r="345" spans="1:15" x14ac:dyDescent="0.35">
      <c r="A345">
        <v>2021</v>
      </c>
      <c r="B345" t="s">
        <v>4</v>
      </c>
      <c r="C345" t="s">
        <v>82</v>
      </c>
      <c r="D345" s="136">
        <v>152</v>
      </c>
      <c r="E345" s="136">
        <v>32817</v>
      </c>
      <c r="F345" s="138">
        <f t="shared" si="21"/>
        <v>25.375626043405678</v>
      </c>
      <c r="G345" s="139">
        <v>18</v>
      </c>
      <c r="H345" s="139"/>
      <c r="I345" s="139">
        <v>46.091292134831463</v>
      </c>
      <c r="J345" s="139">
        <v>34</v>
      </c>
      <c r="K345" s="136">
        <v>20897</v>
      </c>
      <c r="L345" s="145">
        <f t="shared" si="22"/>
        <v>1.9754830425668148E-2</v>
      </c>
      <c r="M345" s="146" t="s">
        <v>144</v>
      </c>
      <c r="N345" s="136">
        <v>5990</v>
      </c>
      <c r="O345" s="137">
        <v>1057817.23</v>
      </c>
    </row>
    <row r="346" spans="1:15" x14ac:dyDescent="0.35">
      <c r="A346">
        <v>2021</v>
      </c>
      <c r="B346" t="s">
        <v>4</v>
      </c>
      <c r="C346" t="s">
        <v>56</v>
      </c>
      <c r="D346" s="136">
        <v>132</v>
      </c>
      <c r="E346" s="136">
        <v>26695</v>
      </c>
      <c r="F346" s="138">
        <f t="shared" si="21"/>
        <v>13.047346051200948</v>
      </c>
      <c r="G346" s="139">
        <v>44</v>
      </c>
      <c r="H346" s="139"/>
      <c r="I346" s="139">
        <v>54.03846153846154</v>
      </c>
      <c r="J346" s="139">
        <v>28</v>
      </c>
      <c r="K346" s="136">
        <v>20923</v>
      </c>
      <c r="L346" s="145">
        <f t="shared" si="22"/>
        <v>1.9351363171878116E-2</v>
      </c>
      <c r="M346" s="146" t="s">
        <v>125</v>
      </c>
      <c r="N346" s="136">
        <v>10117</v>
      </c>
      <c r="O346" s="137">
        <v>1081215.82</v>
      </c>
    </row>
    <row r="347" spans="1:15" x14ac:dyDescent="0.35">
      <c r="A347">
        <v>2021</v>
      </c>
      <c r="B347" t="s">
        <v>4</v>
      </c>
      <c r="C347" t="s">
        <v>32</v>
      </c>
      <c r="D347" s="136">
        <v>51</v>
      </c>
      <c r="E347" s="136">
        <v>77828.92</v>
      </c>
      <c r="F347" s="138">
        <f t="shared" si="21"/>
        <v>8.8296398891966774</v>
      </c>
      <c r="G347" s="139">
        <v>51</v>
      </c>
      <c r="H347" s="139"/>
      <c r="I347" s="139">
        <v>75.782784810126586</v>
      </c>
      <c r="J347" s="139">
        <v>20</v>
      </c>
      <c r="K347" s="136">
        <v>15858.82</v>
      </c>
      <c r="L347" s="145">
        <f t="shared" si="22"/>
        <v>1.8898784106427195E-2</v>
      </c>
      <c r="M347" s="146" t="s">
        <v>157</v>
      </c>
      <c r="N347" s="136">
        <v>5776</v>
      </c>
      <c r="O347" s="137">
        <v>839144.98999999964</v>
      </c>
    </row>
    <row r="348" spans="1:15" x14ac:dyDescent="0.35">
      <c r="A348">
        <v>2021</v>
      </c>
      <c r="B348" t="s">
        <v>4</v>
      </c>
      <c r="C348" t="s">
        <v>35</v>
      </c>
      <c r="D348" s="136">
        <v>54</v>
      </c>
      <c r="E348" s="136">
        <v>23094</v>
      </c>
      <c r="F348" s="138">
        <f t="shared" si="21"/>
        <v>76.813655761024179</v>
      </c>
      <c r="G348" s="139">
        <v>2</v>
      </c>
      <c r="H348" s="139"/>
      <c r="I348" s="139">
        <v>43.904942965779469</v>
      </c>
      <c r="J348" s="139">
        <v>35</v>
      </c>
      <c r="K348" s="136">
        <v>2400</v>
      </c>
      <c r="L348" s="145">
        <f t="shared" si="22"/>
        <v>1.861217250040656E-2</v>
      </c>
      <c r="M348" s="146" t="s">
        <v>158</v>
      </c>
      <c r="N348" s="136">
        <v>703</v>
      </c>
      <c r="O348" s="137">
        <v>128947.87</v>
      </c>
    </row>
    <row r="349" spans="1:15" x14ac:dyDescent="0.35">
      <c r="A349">
        <v>2021</v>
      </c>
      <c r="B349" t="s">
        <v>4</v>
      </c>
      <c r="C349" t="s">
        <v>29</v>
      </c>
      <c r="D349" s="136">
        <v>47</v>
      </c>
      <c r="E349" s="136">
        <v>12184.22</v>
      </c>
      <c r="F349" s="138">
        <f t="shared" si="21"/>
        <v>9.7713097713097721</v>
      </c>
      <c r="G349" s="139">
        <v>49</v>
      </c>
      <c r="H349" s="139"/>
      <c r="I349" s="139">
        <v>27.69140909090909</v>
      </c>
      <c r="J349" s="139">
        <v>51</v>
      </c>
      <c r="K349" s="136">
        <v>8905.6200000000008</v>
      </c>
      <c r="L349" s="145">
        <f t="shared" si="22"/>
        <v>1.7366655698126648E-2</v>
      </c>
      <c r="M349" s="146" t="s">
        <v>124</v>
      </c>
      <c r="N349" s="136">
        <v>4810</v>
      </c>
      <c r="O349" s="137">
        <v>512799.93999999989</v>
      </c>
    </row>
    <row r="350" spans="1:15" x14ac:dyDescent="0.35">
      <c r="A350">
        <v>2021</v>
      </c>
      <c r="B350" t="s">
        <v>4</v>
      </c>
      <c r="C350" t="s">
        <v>16</v>
      </c>
      <c r="D350" s="136">
        <v>228</v>
      </c>
      <c r="E350" s="136">
        <v>18472</v>
      </c>
      <c r="F350" s="138">
        <f t="shared" si="21"/>
        <v>48.937540244687703</v>
      </c>
      <c r="G350" s="139">
        <v>6</v>
      </c>
      <c r="H350" s="139"/>
      <c r="I350" s="139">
        <v>81.374449339207047</v>
      </c>
      <c r="J350" s="139">
        <v>19</v>
      </c>
      <c r="K350" s="136">
        <v>12873</v>
      </c>
      <c r="L350" s="145">
        <f t="shared" si="22"/>
        <v>1.6584357254959964E-2</v>
      </c>
      <c r="M350" s="146" t="s">
        <v>143</v>
      </c>
      <c r="N350" s="136">
        <v>4659</v>
      </c>
      <c r="O350" s="137">
        <v>776213.38000000024</v>
      </c>
    </row>
    <row r="351" spans="1:15" x14ac:dyDescent="0.35">
      <c r="A351">
        <v>2021</v>
      </c>
      <c r="B351" t="s">
        <v>4</v>
      </c>
      <c r="C351" s="2" t="s">
        <v>78</v>
      </c>
      <c r="D351" s="136">
        <v>1373</v>
      </c>
      <c r="E351" s="136">
        <v>379801.51</v>
      </c>
      <c r="F351" s="138">
        <f t="shared" si="21"/>
        <v>14.478387868945807</v>
      </c>
      <c r="G351" s="139">
        <v>38</v>
      </c>
      <c r="H351" s="139"/>
      <c r="I351" s="139">
        <v>10.812238733737582</v>
      </c>
      <c r="J351" s="139">
        <v>71</v>
      </c>
      <c r="K351" s="136">
        <v>320233.84999999998</v>
      </c>
      <c r="L351" s="145">
        <f t="shared" si="22"/>
        <v>1.59846441323853E-2</v>
      </c>
      <c r="M351" s="146" t="s">
        <v>131</v>
      </c>
      <c r="N351" s="136">
        <v>94831</v>
      </c>
      <c r="O351" s="137">
        <v>20033842.94000002</v>
      </c>
    </row>
    <row r="352" spans="1:15" x14ac:dyDescent="0.35">
      <c r="A352">
        <v>2021</v>
      </c>
      <c r="B352" t="s">
        <v>4</v>
      </c>
      <c r="C352" t="s">
        <v>77</v>
      </c>
      <c r="D352" s="136">
        <v>388</v>
      </c>
      <c r="E352" s="136">
        <v>39305</v>
      </c>
      <c r="F352" s="138">
        <f t="shared" si="21"/>
        <v>36.780737510664515</v>
      </c>
      <c r="G352" s="139">
        <v>10</v>
      </c>
      <c r="H352" s="139"/>
      <c r="I352" s="139">
        <v>111.66193181818181</v>
      </c>
      <c r="J352" s="139">
        <v>9</v>
      </c>
      <c r="K352" s="136">
        <v>38784</v>
      </c>
      <c r="L352" s="145">
        <f t="shared" si="22"/>
        <v>1.5792544792564107E-2</v>
      </c>
      <c r="M352" s="146" t="s">
        <v>159</v>
      </c>
      <c r="N352" s="136">
        <v>10549</v>
      </c>
      <c r="O352" s="137">
        <v>2455842.33</v>
      </c>
    </row>
    <row r="353" spans="1:15" x14ac:dyDescent="0.35">
      <c r="A353">
        <v>2021</v>
      </c>
      <c r="B353" t="s">
        <v>4</v>
      </c>
      <c r="C353" t="s">
        <v>18</v>
      </c>
      <c r="D353" s="136">
        <v>102</v>
      </c>
      <c r="E353" s="136">
        <v>53209.37</v>
      </c>
      <c r="F353" s="138">
        <f t="shared" si="21"/>
        <v>23.287671232876715</v>
      </c>
      <c r="G353" s="139">
        <v>22</v>
      </c>
      <c r="H353" s="139"/>
      <c r="I353" s="139">
        <v>99.086350093109871</v>
      </c>
      <c r="J353" s="139">
        <v>13</v>
      </c>
      <c r="K353" s="136">
        <v>8989.3700000000008</v>
      </c>
      <c r="L353" s="145">
        <f t="shared" si="22"/>
        <v>1.5643636581450793E-2</v>
      </c>
      <c r="M353" s="146" t="s">
        <v>112</v>
      </c>
      <c r="N353" s="136">
        <v>4380</v>
      </c>
      <c r="O353" s="137">
        <v>574634.2899999998</v>
      </c>
    </row>
    <row r="354" spans="1:15" x14ac:dyDescent="0.35">
      <c r="A354">
        <v>2021</v>
      </c>
      <c r="B354" t="s">
        <v>4</v>
      </c>
      <c r="C354" t="s">
        <v>70</v>
      </c>
      <c r="D354" s="136">
        <v>159</v>
      </c>
      <c r="E354" s="136">
        <v>97775</v>
      </c>
      <c r="F354" s="138">
        <f t="shared" si="21"/>
        <v>25.761503564484769</v>
      </c>
      <c r="G354" s="139">
        <v>16</v>
      </c>
      <c r="H354" s="139"/>
      <c r="I354" s="139">
        <v>122.52506265664161</v>
      </c>
      <c r="J354" s="139">
        <v>6</v>
      </c>
      <c r="K354" s="136">
        <v>14626</v>
      </c>
      <c r="L354" s="145">
        <f t="shared" si="22"/>
        <v>1.2739056770483797E-2</v>
      </c>
      <c r="M354" s="146" t="s">
        <v>123</v>
      </c>
      <c r="N354" s="136">
        <v>6172</v>
      </c>
      <c r="O354" s="137">
        <v>1148122.68</v>
      </c>
    </row>
    <row r="355" spans="1:15" x14ac:dyDescent="0.35">
      <c r="A355">
        <v>2021</v>
      </c>
      <c r="B355" t="s">
        <v>4</v>
      </c>
      <c r="C355" t="s">
        <v>89</v>
      </c>
      <c r="D355" s="136">
        <v>99</v>
      </c>
      <c r="E355" s="136">
        <v>11118.62</v>
      </c>
      <c r="F355" s="138">
        <f t="shared" si="21"/>
        <v>17.647058823529413</v>
      </c>
      <c r="G355" s="139">
        <v>30</v>
      </c>
      <c r="H355" s="139"/>
      <c r="I355" s="139">
        <v>22.192854291417166</v>
      </c>
      <c r="J355" s="139">
        <v>60</v>
      </c>
      <c r="K355" s="136">
        <v>9155.6200000000008</v>
      </c>
      <c r="L355" s="145">
        <f t="shared" si="22"/>
        <v>1.1733082716450557E-2</v>
      </c>
      <c r="M355" s="146" t="s">
        <v>113</v>
      </c>
      <c r="N355" s="136">
        <v>5610</v>
      </c>
      <c r="O355" s="137">
        <v>780325.19000000029</v>
      </c>
    </row>
    <row r="356" spans="1:15" x14ac:dyDescent="0.35">
      <c r="A356">
        <v>2021</v>
      </c>
      <c r="B356" t="s">
        <v>4</v>
      </c>
      <c r="C356" t="s">
        <v>79</v>
      </c>
      <c r="D356" s="136">
        <v>81</v>
      </c>
      <c r="E356" s="136">
        <v>14571.34</v>
      </c>
      <c r="F356" s="138">
        <f t="shared" si="21"/>
        <v>6.7080745341614909</v>
      </c>
      <c r="G356" s="139">
        <v>58</v>
      </c>
      <c r="H356" s="139"/>
      <c r="I356" s="139">
        <v>10.589636627906977</v>
      </c>
      <c r="J356" s="139">
        <v>72</v>
      </c>
      <c r="K356" s="136">
        <v>12790.84</v>
      </c>
      <c r="L356" s="145">
        <f t="shared" si="22"/>
        <v>1.162400727137052E-2</v>
      </c>
      <c r="M356" s="146" t="s">
        <v>108</v>
      </c>
      <c r="N356" s="136">
        <v>12075</v>
      </c>
      <c r="O356" s="137">
        <v>1100381.28</v>
      </c>
    </row>
    <row r="357" spans="1:15" x14ac:dyDescent="0.35">
      <c r="A357">
        <v>2021</v>
      </c>
      <c r="B357" t="s">
        <v>4</v>
      </c>
      <c r="C357" t="s">
        <v>27</v>
      </c>
      <c r="D357" s="136">
        <v>66</v>
      </c>
      <c r="E357" s="136">
        <v>20227.37</v>
      </c>
      <c r="F357" s="138">
        <f t="shared" si="21"/>
        <v>5.9224694903086865</v>
      </c>
      <c r="G357" s="139">
        <v>62</v>
      </c>
      <c r="H357" s="139"/>
      <c r="I357" s="139">
        <v>61.109879154078548</v>
      </c>
      <c r="J357" s="139">
        <v>25</v>
      </c>
      <c r="K357" s="136">
        <v>20227.37</v>
      </c>
      <c r="L357" s="145">
        <f t="shared" si="22"/>
        <v>1.1395814852985043E-2</v>
      </c>
      <c r="M357" s="146" t="s">
        <v>147</v>
      </c>
      <c r="N357" s="136">
        <v>11144</v>
      </c>
      <c r="O357" s="137">
        <v>1774982.33</v>
      </c>
    </row>
    <row r="358" spans="1:15" x14ac:dyDescent="0.35">
      <c r="A358">
        <v>2021</v>
      </c>
      <c r="B358" t="s">
        <v>4</v>
      </c>
      <c r="C358" t="s">
        <v>34</v>
      </c>
      <c r="D358" s="136">
        <v>193</v>
      </c>
      <c r="E358" s="136">
        <v>20153</v>
      </c>
      <c r="F358" s="138">
        <f t="shared" si="21"/>
        <v>19.367787255393878</v>
      </c>
      <c r="G358" s="139">
        <v>25</v>
      </c>
      <c r="H358" s="139"/>
      <c r="I358" s="139">
        <v>15.028337061894108</v>
      </c>
      <c r="J358" s="139">
        <v>69</v>
      </c>
      <c r="K358" s="136">
        <v>17396</v>
      </c>
      <c r="L358" s="145">
        <f t="shared" si="22"/>
        <v>1.0581966681501452E-2</v>
      </c>
      <c r="M358" s="146" t="s">
        <v>99</v>
      </c>
      <c r="N358" s="136">
        <v>9965</v>
      </c>
      <c r="O358" s="137">
        <v>1643928.82</v>
      </c>
    </row>
    <row r="359" spans="1:15" x14ac:dyDescent="0.35">
      <c r="A359">
        <v>2021</v>
      </c>
      <c r="B359" t="s">
        <v>4</v>
      </c>
      <c r="C359" t="s">
        <v>42</v>
      </c>
      <c r="D359" s="136">
        <v>34</v>
      </c>
      <c r="E359" s="136">
        <v>21774.57</v>
      </c>
      <c r="F359" s="138">
        <f t="shared" si="21"/>
        <v>6.2834965810386247</v>
      </c>
      <c r="G359" s="139">
        <v>60</v>
      </c>
      <c r="H359" s="139"/>
      <c r="I359" s="139">
        <v>22.634688149688149</v>
      </c>
      <c r="J359" s="139">
        <v>59</v>
      </c>
      <c r="K359" s="136">
        <v>4084.54</v>
      </c>
      <c r="L359" s="145">
        <f t="shared" si="22"/>
        <v>1.0021463804897981E-2</v>
      </c>
      <c r="M359" s="146" t="s">
        <v>160</v>
      </c>
      <c r="N359" s="136">
        <v>5411</v>
      </c>
      <c r="O359" s="137">
        <v>407579.18000000011</v>
      </c>
    </row>
    <row r="360" spans="1:15" x14ac:dyDescent="0.35">
      <c r="A360">
        <v>2021</v>
      </c>
      <c r="B360" t="s">
        <v>4</v>
      </c>
      <c r="C360" t="s">
        <v>59</v>
      </c>
      <c r="D360" s="136">
        <v>133</v>
      </c>
      <c r="E360" s="136">
        <v>36049</v>
      </c>
      <c r="F360" s="138">
        <f t="shared" si="21"/>
        <v>16.799292661361626</v>
      </c>
      <c r="G360" s="139">
        <v>33</v>
      </c>
      <c r="H360" s="139"/>
      <c r="I360" s="139">
        <v>69.325000000000003</v>
      </c>
      <c r="J360" s="139">
        <v>21</v>
      </c>
      <c r="K360" s="136">
        <v>31375</v>
      </c>
      <c r="L360" s="145">
        <f t="shared" si="22"/>
        <v>9.9385548332687323E-3</v>
      </c>
      <c r="M360" s="146" t="s">
        <v>161</v>
      </c>
      <c r="N360" s="136">
        <v>7917</v>
      </c>
      <c r="O360" s="137">
        <v>3156897.6099999989</v>
      </c>
    </row>
    <row r="361" spans="1:15" x14ac:dyDescent="0.35">
      <c r="A361">
        <v>2021</v>
      </c>
      <c r="B361" t="s">
        <v>4</v>
      </c>
      <c r="C361" t="s">
        <v>88</v>
      </c>
      <c r="D361" s="136">
        <v>91</v>
      </c>
      <c r="E361" s="136">
        <v>32108.639999999999</v>
      </c>
      <c r="F361" s="138">
        <f t="shared" si="21"/>
        <v>13.388259526261585</v>
      </c>
      <c r="G361" s="139">
        <v>41</v>
      </c>
      <c r="H361" s="139"/>
      <c r="I361" s="139">
        <v>88.697900552486189</v>
      </c>
      <c r="J361" s="139">
        <v>17</v>
      </c>
      <c r="K361" s="136">
        <v>29843.22</v>
      </c>
      <c r="L361" s="145">
        <f t="shared" si="22"/>
        <v>9.6001234653695887E-3</v>
      </c>
      <c r="M361" s="146" t="s">
        <v>145</v>
      </c>
      <c r="N361" s="136">
        <v>6797</v>
      </c>
      <c r="O361" s="137">
        <v>3108628.77</v>
      </c>
    </row>
    <row r="362" spans="1:15" x14ac:dyDescent="0.35">
      <c r="A362">
        <v>2021</v>
      </c>
      <c r="B362" t="s">
        <v>4</v>
      </c>
      <c r="C362" t="s">
        <v>45</v>
      </c>
      <c r="D362" s="136">
        <v>248</v>
      </c>
      <c r="E362" s="136">
        <v>134227</v>
      </c>
      <c r="F362" s="138">
        <f t="shared" si="21"/>
        <v>47.518681739796897</v>
      </c>
      <c r="G362" s="139">
        <v>7</v>
      </c>
      <c r="H362" s="139"/>
      <c r="I362" s="139">
        <v>40.674848484848482</v>
      </c>
      <c r="J362" s="139">
        <v>39</v>
      </c>
      <c r="K362" s="136">
        <v>6000</v>
      </c>
      <c r="L362" s="145">
        <f t="shared" si="22"/>
        <v>9.4877072915797792E-3</v>
      </c>
      <c r="M362" s="146" t="s">
        <v>148</v>
      </c>
      <c r="N362" s="136">
        <v>5219</v>
      </c>
      <c r="O362" s="137">
        <v>632397.25</v>
      </c>
    </row>
    <row r="363" spans="1:15" x14ac:dyDescent="0.35">
      <c r="A363">
        <v>2021</v>
      </c>
      <c r="B363" t="s">
        <v>4</v>
      </c>
      <c r="C363" t="s">
        <v>0</v>
      </c>
      <c r="D363" s="136">
        <v>534</v>
      </c>
      <c r="E363" s="136">
        <v>308470</v>
      </c>
      <c r="F363" s="138">
        <f t="shared" si="21"/>
        <v>16.986894006871104</v>
      </c>
      <c r="G363" s="139">
        <v>32</v>
      </c>
      <c r="H363" s="139"/>
      <c r="I363" s="139">
        <v>25.772412064499957</v>
      </c>
      <c r="J363" s="139">
        <v>53</v>
      </c>
      <c r="K363" s="136">
        <v>44374</v>
      </c>
      <c r="L363" s="145">
        <f t="shared" si="22"/>
        <v>9.3545330457807715E-3</v>
      </c>
      <c r="M363" s="146" t="s">
        <v>126</v>
      </c>
      <c r="N363" s="136">
        <v>31436</v>
      </c>
      <c r="O363" s="137">
        <v>4743582.5799999991</v>
      </c>
    </row>
    <row r="364" spans="1:15" x14ac:dyDescent="0.35">
      <c r="A364">
        <v>2021</v>
      </c>
      <c r="B364" t="s">
        <v>4</v>
      </c>
      <c r="C364" t="s">
        <v>57</v>
      </c>
      <c r="D364" s="136">
        <v>97</v>
      </c>
      <c r="E364" s="136">
        <v>8488.32</v>
      </c>
      <c r="F364" s="138">
        <f t="shared" si="21"/>
        <v>17.919822649177906</v>
      </c>
      <c r="G364" s="139">
        <v>28</v>
      </c>
      <c r="H364" s="139"/>
      <c r="I364" s="139">
        <v>42.870303030303027</v>
      </c>
      <c r="J364" s="139">
        <v>36</v>
      </c>
      <c r="K364" s="136">
        <v>7224.57</v>
      </c>
      <c r="L364" s="145">
        <f t="shared" si="22"/>
        <v>8.5543028442754739E-3</v>
      </c>
      <c r="M364" s="146" t="s">
        <v>162</v>
      </c>
      <c r="N364" s="136">
        <v>5413</v>
      </c>
      <c r="O364" s="137">
        <v>844553.91999999993</v>
      </c>
    </row>
    <row r="365" spans="1:15" x14ac:dyDescent="0.35">
      <c r="A365">
        <v>2021</v>
      </c>
      <c r="B365" t="s">
        <v>4</v>
      </c>
      <c r="C365" t="s">
        <v>60</v>
      </c>
      <c r="D365" s="136">
        <v>1116</v>
      </c>
      <c r="E365" s="136">
        <v>20301</v>
      </c>
      <c r="F365" s="138">
        <f t="shared" si="21"/>
        <v>118.97654584221748</v>
      </c>
      <c r="G365" s="139">
        <v>1</v>
      </c>
      <c r="H365" s="139"/>
      <c r="I365" s="139">
        <v>18.190860215053764</v>
      </c>
      <c r="J365" s="139">
        <v>65</v>
      </c>
      <c r="K365" s="136">
        <v>13181</v>
      </c>
      <c r="L365" s="145">
        <f t="shared" si="22"/>
        <v>8.2452305335430388E-3</v>
      </c>
      <c r="M365" s="146" t="s">
        <v>116</v>
      </c>
      <c r="N365" s="136">
        <v>9380</v>
      </c>
      <c r="O365" s="137">
        <v>1598621.1600000011</v>
      </c>
    </row>
    <row r="366" spans="1:15" x14ac:dyDescent="0.35">
      <c r="A366">
        <v>2021</v>
      </c>
      <c r="B366" t="s">
        <v>4</v>
      </c>
      <c r="C366" t="s">
        <v>26</v>
      </c>
      <c r="D366" s="136">
        <v>234</v>
      </c>
      <c r="E366" s="136">
        <v>25440.95</v>
      </c>
      <c r="F366" s="138">
        <f t="shared" si="21"/>
        <v>17.687074829931973</v>
      </c>
      <c r="G366" s="139">
        <v>29</v>
      </c>
      <c r="H366" s="139"/>
      <c r="I366" s="139">
        <v>16.434722222222224</v>
      </c>
      <c r="J366" s="139">
        <v>67</v>
      </c>
      <c r="K366" s="136">
        <v>16436.64</v>
      </c>
      <c r="L366" s="145">
        <f t="shared" si="22"/>
        <v>8.0230976553766417E-3</v>
      </c>
      <c r="M366" s="146" t="s">
        <v>163</v>
      </c>
      <c r="N366" s="136">
        <v>13230</v>
      </c>
      <c r="O366" s="137">
        <v>2048665.08</v>
      </c>
    </row>
    <row r="367" spans="1:15" x14ac:dyDescent="0.35">
      <c r="A367">
        <v>2021</v>
      </c>
      <c r="B367" t="s">
        <v>4</v>
      </c>
      <c r="C367" t="s">
        <v>92</v>
      </c>
      <c r="D367" s="136">
        <v>140</v>
      </c>
      <c r="E367" s="136">
        <v>71897.289999999994</v>
      </c>
      <c r="F367" s="138">
        <f t="shared" si="21"/>
        <v>13.150479053165508</v>
      </c>
      <c r="G367" s="139">
        <v>43</v>
      </c>
      <c r="H367" s="139"/>
      <c r="I367" s="139">
        <v>174.93257907542576</v>
      </c>
      <c r="J367" s="139">
        <v>4</v>
      </c>
      <c r="K367" s="136">
        <v>16566.150000000001</v>
      </c>
      <c r="L367" s="145">
        <f t="shared" si="22"/>
        <v>7.4432885051271208E-3</v>
      </c>
      <c r="M367" s="146" t="s">
        <v>151</v>
      </c>
      <c r="N367" s="136">
        <v>10646</v>
      </c>
      <c r="O367" s="137">
        <v>2225649.3200000012</v>
      </c>
    </row>
    <row r="368" spans="1:15" x14ac:dyDescent="0.35">
      <c r="A368">
        <v>2021</v>
      </c>
      <c r="B368" t="s">
        <v>4</v>
      </c>
      <c r="C368" s="13" t="s">
        <v>20</v>
      </c>
      <c r="D368" s="136">
        <v>202</v>
      </c>
      <c r="E368" s="136">
        <v>23027.73</v>
      </c>
      <c r="F368" s="138">
        <f t="shared" si="21"/>
        <v>15.685665476005591</v>
      </c>
      <c r="G368" s="139">
        <v>35</v>
      </c>
      <c r="H368" s="139"/>
      <c r="I368" s="139">
        <v>9.7163417721518979</v>
      </c>
      <c r="J368" s="139">
        <v>75</v>
      </c>
      <c r="K368" s="136">
        <v>13818.2</v>
      </c>
      <c r="L368" s="145">
        <f t="shared" si="22"/>
        <v>6.9157507737828824E-3</v>
      </c>
      <c r="M368" s="146" t="s">
        <v>164</v>
      </c>
      <c r="N368" s="136">
        <v>12878</v>
      </c>
      <c r="O368" s="137">
        <v>1998076.6300000011</v>
      </c>
    </row>
    <row r="369" spans="1:15" x14ac:dyDescent="0.35">
      <c r="A369">
        <v>2021</v>
      </c>
      <c r="B369" t="s">
        <v>4</v>
      </c>
      <c r="C369" s="13" t="s">
        <v>62</v>
      </c>
      <c r="D369" s="136">
        <v>678</v>
      </c>
      <c r="E369" s="136">
        <v>341383</v>
      </c>
      <c r="F369" s="138">
        <f t="shared" si="21"/>
        <v>13.309253661026265</v>
      </c>
      <c r="G369" s="139">
        <v>42</v>
      </c>
      <c r="H369" s="139"/>
      <c r="I369" s="139">
        <v>24.412399885583525</v>
      </c>
      <c r="J369" s="139">
        <v>56</v>
      </c>
      <c r="K369" s="136">
        <v>50400</v>
      </c>
      <c r="L369" s="145">
        <f t="shared" si="22"/>
        <v>6.6994482188228897E-3</v>
      </c>
      <c r="M369" s="146" t="s">
        <v>134</v>
      </c>
      <c r="N369" s="136">
        <v>50942</v>
      </c>
      <c r="O369" s="137">
        <v>7523007.6199999964</v>
      </c>
    </row>
    <row r="370" spans="1:15" x14ac:dyDescent="0.35">
      <c r="A370">
        <v>2021</v>
      </c>
      <c r="B370" t="s">
        <v>4</v>
      </c>
      <c r="C370" t="s">
        <v>71</v>
      </c>
      <c r="D370" s="136">
        <v>113</v>
      </c>
      <c r="E370" s="136">
        <v>52410</v>
      </c>
      <c r="F370" s="138">
        <f t="shared" si="21"/>
        <v>25.571396243494004</v>
      </c>
      <c r="G370" s="139">
        <v>17</v>
      </c>
      <c r="H370" s="139"/>
      <c r="I370" s="139">
        <v>46.380530973451329</v>
      </c>
      <c r="J370" s="139">
        <v>33</v>
      </c>
      <c r="K370" s="136">
        <v>5400</v>
      </c>
      <c r="L370" s="145">
        <f t="shared" si="22"/>
        <v>6.3130410488074851E-3</v>
      </c>
      <c r="M370" s="146" t="s">
        <v>128</v>
      </c>
      <c r="N370" s="136">
        <v>4419</v>
      </c>
      <c r="O370" s="137">
        <v>855372.23000000045</v>
      </c>
    </row>
    <row r="371" spans="1:15" x14ac:dyDescent="0.35">
      <c r="A371">
        <v>2021</v>
      </c>
      <c r="B371" t="s">
        <v>4</v>
      </c>
      <c r="C371" t="s">
        <v>49</v>
      </c>
      <c r="D371" s="136">
        <v>21</v>
      </c>
      <c r="E371" s="136">
        <v>16318</v>
      </c>
      <c r="F371" s="138">
        <f t="shared" si="21"/>
        <v>2.8625954198473282</v>
      </c>
      <c r="G371" s="139">
        <v>68</v>
      </c>
      <c r="H371" s="139"/>
      <c r="I371" s="139">
        <v>92.715909090909093</v>
      </c>
      <c r="J371" s="139">
        <v>15</v>
      </c>
      <c r="K371" s="136">
        <v>15718</v>
      </c>
      <c r="L371" s="145">
        <f t="shared" si="22"/>
        <v>6.2502577764094389E-3</v>
      </c>
      <c r="M371" s="146" t="s">
        <v>165</v>
      </c>
      <c r="N371" s="136">
        <v>7336</v>
      </c>
      <c r="O371" s="137">
        <v>2514776.2799999998</v>
      </c>
    </row>
    <row r="372" spans="1:15" x14ac:dyDescent="0.35">
      <c r="A372">
        <v>2021</v>
      </c>
      <c r="B372" t="s">
        <v>4</v>
      </c>
      <c r="C372" s="2" t="s">
        <v>83</v>
      </c>
      <c r="D372" s="136">
        <v>75</v>
      </c>
      <c r="E372" s="136">
        <v>20720.02</v>
      </c>
      <c r="F372" s="138">
        <f t="shared" si="21"/>
        <v>7.0244450688395617</v>
      </c>
      <c r="G372" s="139">
        <v>56</v>
      </c>
      <c r="H372" s="139"/>
      <c r="I372" s="139">
        <v>121.16970760233919</v>
      </c>
      <c r="J372" s="139">
        <v>7</v>
      </c>
      <c r="K372" s="136">
        <v>12489.79</v>
      </c>
      <c r="L372" s="145">
        <f t="shared" si="22"/>
        <v>5.6549040963301761E-3</v>
      </c>
      <c r="M372" s="146" t="s">
        <v>166</v>
      </c>
      <c r="N372" s="136">
        <v>10677</v>
      </c>
      <c r="O372" s="137">
        <v>2208665.2200000021</v>
      </c>
    </row>
    <row r="373" spans="1:15" x14ac:dyDescent="0.35">
      <c r="A373">
        <v>2021</v>
      </c>
      <c r="B373" t="s">
        <v>4</v>
      </c>
      <c r="C373" t="s">
        <v>38</v>
      </c>
      <c r="D373" s="136">
        <v>59</v>
      </c>
      <c r="E373" s="136">
        <v>37615.32</v>
      </c>
      <c r="F373" s="138">
        <f t="shared" si="21"/>
        <v>1.8281535648994516</v>
      </c>
      <c r="G373" s="139">
        <v>72</v>
      </c>
      <c r="H373" s="139"/>
      <c r="I373" s="139">
        <v>15.046128</v>
      </c>
      <c r="J373" s="139">
        <v>68</v>
      </c>
      <c r="K373" s="136">
        <v>35390.32</v>
      </c>
      <c r="L373" s="145">
        <f t="shared" si="22"/>
        <v>5.3208260082053208E-3</v>
      </c>
      <c r="M373" s="146" t="s">
        <v>167</v>
      </c>
      <c r="N373" s="136">
        <v>32273</v>
      </c>
      <c r="O373" s="137">
        <v>6651283.0800000019</v>
      </c>
    </row>
    <row r="374" spans="1:15" x14ac:dyDescent="0.35">
      <c r="A374">
        <v>2021</v>
      </c>
      <c r="B374" t="s">
        <v>4</v>
      </c>
      <c r="C374" t="s">
        <v>66</v>
      </c>
      <c r="D374" s="136">
        <v>7</v>
      </c>
      <c r="E374" s="136">
        <v>4369.08</v>
      </c>
      <c r="F374" s="138">
        <f t="shared" si="21"/>
        <v>1.2502232541525273</v>
      </c>
      <c r="G374" s="139">
        <v>75</v>
      </c>
      <c r="H374" s="139"/>
      <c r="I374" s="139">
        <v>7.4052203389830504</v>
      </c>
      <c r="J374" s="139">
        <v>76</v>
      </c>
      <c r="K374" s="136">
        <v>4369.08</v>
      </c>
      <c r="L374" s="145">
        <f t="shared" si="22"/>
        <v>5.0878079721055841E-3</v>
      </c>
      <c r="M374" s="146" t="s">
        <v>121</v>
      </c>
      <c r="N374" s="136">
        <v>5599</v>
      </c>
      <c r="O374" s="137">
        <v>858735.23999999953</v>
      </c>
    </row>
    <row r="375" spans="1:15" x14ac:dyDescent="0.35">
      <c r="A375">
        <v>2021</v>
      </c>
      <c r="B375" t="s">
        <v>4</v>
      </c>
      <c r="C375" t="s">
        <v>24</v>
      </c>
      <c r="D375" s="136">
        <v>90</v>
      </c>
      <c r="E375" s="136">
        <v>65735.199999999997</v>
      </c>
      <c r="F375" s="138">
        <f t="shared" si="21"/>
        <v>18.050541516245488</v>
      </c>
      <c r="G375" s="139">
        <v>27</v>
      </c>
      <c r="H375" s="139"/>
      <c r="I375" s="139">
        <v>41.896239643084769</v>
      </c>
      <c r="J375" s="139">
        <v>38</v>
      </c>
      <c r="K375" s="136">
        <v>5400</v>
      </c>
      <c r="L375" s="145">
        <f t="shared" si="22"/>
        <v>4.8370337925750569E-3</v>
      </c>
      <c r="M375" s="146" t="s">
        <v>105</v>
      </c>
      <c r="N375" s="136">
        <v>4986</v>
      </c>
      <c r="O375" s="137">
        <v>1116386.6599999999</v>
      </c>
    </row>
    <row r="376" spans="1:15" x14ac:dyDescent="0.35">
      <c r="A376">
        <v>2021</v>
      </c>
      <c r="B376" t="s">
        <v>4</v>
      </c>
      <c r="C376" t="s">
        <v>31</v>
      </c>
      <c r="D376" s="136">
        <v>91</v>
      </c>
      <c r="E376" s="136">
        <v>7566.3</v>
      </c>
      <c r="F376" s="138">
        <f t="shared" si="21"/>
        <v>18.93860561914672</v>
      </c>
      <c r="G376" s="139">
        <v>26</v>
      </c>
      <c r="H376" s="139"/>
      <c r="I376" s="139">
        <v>20.123138297872341</v>
      </c>
      <c r="J376" s="139">
        <v>62</v>
      </c>
      <c r="K376" s="136">
        <v>6006.3</v>
      </c>
      <c r="L376" s="145">
        <f t="shared" si="22"/>
        <v>4.7502163846425182E-3</v>
      </c>
      <c r="M376" s="146" t="s">
        <v>168</v>
      </c>
      <c r="N376" s="136">
        <v>4805</v>
      </c>
      <c r="O376" s="137">
        <v>1264426.610000001</v>
      </c>
    </row>
    <row r="377" spans="1:15" x14ac:dyDescent="0.35">
      <c r="A377">
        <v>2021</v>
      </c>
      <c r="B377" t="s">
        <v>4</v>
      </c>
      <c r="C377" s="13" t="s">
        <v>91</v>
      </c>
      <c r="D377" s="136">
        <v>42</v>
      </c>
      <c r="E377" s="136">
        <v>9583</v>
      </c>
      <c r="F377" s="138">
        <f t="shared" si="21"/>
        <v>3.694581280788177</v>
      </c>
      <c r="G377" s="139">
        <v>66</v>
      </c>
      <c r="H377" s="139"/>
      <c r="I377" s="139">
        <v>34.595667870036102</v>
      </c>
      <c r="J377" s="139">
        <v>43</v>
      </c>
      <c r="K377" s="136">
        <v>8286</v>
      </c>
      <c r="L377" s="145">
        <f t="shared" si="22"/>
        <v>4.4640666795150901E-3</v>
      </c>
      <c r="M377" s="146" t="s">
        <v>109</v>
      </c>
      <c r="N377" s="136">
        <v>11368</v>
      </c>
      <c r="O377" s="137">
        <v>1856155.07</v>
      </c>
    </row>
    <row r="378" spans="1:15" x14ac:dyDescent="0.35">
      <c r="A378">
        <v>2021</v>
      </c>
      <c r="B378" t="s">
        <v>4</v>
      </c>
      <c r="C378" t="s">
        <v>84</v>
      </c>
      <c r="D378" s="136">
        <v>1101</v>
      </c>
      <c r="E378" s="136">
        <v>21003</v>
      </c>
      <c r="F378" s="138">
        <f t="shared" si="21"/>
        <v>72.003139101432211</v>
      </c>
      <c r="G378" s="139">
        <v>3</v>
      </c>
      <c r="H378" s="139"/>
      <c r="I378" s="139">
        <v>20.002857142857142</v>
      </c>
      <c r="J378" s="139">
        <v>63</v>
      </c>
      <c r="K378" s="136">
        <v>13848</v>
      </c>
      <c r="L378" s="145">
        <f t="shared" si="22"/>
        <v>4.2718977135923035E-3</v>
      </c>
      <c r="M378" s="146" t="s">
        <v>169</v>
      </c>
      <c r="N378" s="136">
        <v>15291</v>
      </c>
      <c r="O378" s="137">
        <v>3241650.649999999</v>
      </c>
    </row>
    <row r="379" spans="1:15" x14ac:dyDescent="0.35">
      <c r="A379">
        <v>2021</v>
      </c>
      <c r="B379" t="s">
        <v>4</v>
      </c>
      <c r="C379" t="s">
        <v>58</v>
      </c>
      <c r="D379" s="136">
        <v>278</v>
      </c>
      <c r="E379" s="136">
        <v>139180</v>
      </c>
      <c r="F379" s="138">
        <f t="shared" si="21"/>
        <v>35.052326314462235</v>
      </c>
      <c r="G379" s="139">
        <v>11</v>
      </c>
      <c r="H379" s="139"/>
      <c r="I379" s="139">
        <v>36.047656047656048</v>
      </c>
      <c r="J379" s="139">
        <v>42</v>
      </c>
      <c r="K379" s="136">
        <v>7800</v>
      </c>
      <c r="L379" s="145">
        <f t="shared" si="22"/>
        <v>3.7627111800544837E-3</v>
      </c>
      <c r="M379" s="146" t="s">
        <v>136</v>
      </c>
      <c r="N379" s="136">
        <v>7931</v>
      </c>
      <c r="O379" s="137">
        <v>2072973.350000001</v>
      </c>
    </row>
    <row r="380" spans="1:15" x14ac:dyDescent="0.35">
      <c r="A380">
        <v>2021</v>
      </c>
      <c r="B380" t="s">
        <v>4</v>
      </c>
      <c r="C380" t="s">
        <v>46</v>
      </c>
      <c r="D380" s="136">
        <v>165</v>
      </c>
      <c r="E380" s="136">
        <v>8202.1</v>
      </c>
      <c r="F380" s="138">
        <f t="shared" si="21"/>
        <v>20.114592222357675</v>
      </c>
      <c r="G380" s="139">
        <v>23</v>
      </c>
      <c r="H380" s="139"/>
      <c r="I380" s="139">
        <v>49.709696969696971</v>
      </c>
      <c r="J380" s="139">
        <v>31</v>
      </c>
      <c r="K380" s="136">
        <v>5855.5</v>
      </c>
      <c r="L380" s="145">
        <f t="shared" si="22"/>
        <v>3.7113040146928952E-3</v>
      </c>
      <c r="M380" s="146" t="s">
        <v>170</v>
      </c>
      <c r="N380" s="136">
        <v>8203</v>
      </c>
      <c r="O380" s="137">
        <v>1577747.330000001</v>
      </c>
    </row>
    <row r="381" spans="1:15" x14ac:dyDescent="0.35">
      <c r="A381">
        <v>2021</v>
      </c>
      <c r="B381" t="s">
        <v>4</v>
      </c>
      <c r="C381" s="13" t="s">
        <v>86</v>
      </c>
      <c r="D381" s="136">
        <v>105</v>
      </c>
      <c r="E381" s="136">
        <v>12100</v>
      </c>
      <c r="F381" s="138">
        <f t="shared" si="21"/>
        <v>6.3059275719176027</v>
      </c>
      <c r="G381" s="139">
        <v>59</v>
      </c>
      <c r="H381" s="139"/>
      <c r="I381" s="139">
        <v>32.702702702702702</v>
      </c>
      <c r="J381" s="139">
        <v>45</v>
      </c>
      <c r="K381" s="136">
        <v>10005</v>
      </c>
      <c r="L381" s="145">
        <f t="shared" si="22"/>
        <v>3.6019624355387806E-3</v>
      </c>
      <c r="M381" s="146" t="s">
        <v>140</v>
      </c>
      <c r="N381" s="136">
        <v>16651</v>
      </c>
      <c r="O381" s="137">
        <v>2777652.5099999979</v>
      </c>
    </row>
    <row r="382" spans="1:15" x14ac:dyDescent="0.35">
      <c r="A382">
        <v>2021</v>
      </c>
      <c r="B382" t="s">
        <v>4</v>
      </c>
      <c r="C382" s="5" t="s">
        <v>69</v>
      </c>
      <c r="D382" s="136">
        <v>325</v>
      </c>
      <c r="E382" s="136">
        <v>19507.21</v>
      </c>
      <c r="F382" s="138">
        <f t="shared" si="21"/>
        <v>62.034739454094293</v>
      </c>
      <c r="G382" s="139">
        <v>4</v>
      </c>
      <c r="H382" s="139"/>
      <c r="I382" s="139">
        <v>30.768470031545739</v>
      </c>
      <c r="J382" s="139">
        <v>47</v>
      </c>
      <c r="K382" s="136">
        <v>8374.15</v>
      </c>
      <c r="L382" s="145">
        <f t="shared" si="22"/>
        <v>3.5719284027241186E-3</v>
      </c>
      <c r="M382" s="146" t="s">
        <v>130</v>
      </c>
      <c r="N382" s="136">
        <v>5239</v>
      </c>
      <c r="O382" s="137">
        <v>2344433.890000002</v>
      </c>
    </row>
    <row r="383" spans="1:15" x14ac:dyDescent="0.35">
      <c r="A383">
        <v>2021</v>
      </c>
      <c r="B383" t="s">
        <v>4</v>
      </c>
      <c r="C383" t="s">
        <v>47</v>
      </c>
      <c r="D383" s="136">
        <v>624</v>
      </c>
      <c r="E383" s="136">
        <v>7891</v>
      </c>
      <c r="F383" s="138">
        <f t="shared" si="21"/>
        <v>40.066777963272116</v>
      </c>
      <c r="G383" s="139">
        <v>8</v>
      </c>
      <c r="H383" s="139"/>
      <c r="I383" s="139">
        <v>29.890151515151516</v>
      </c>
      <c r="J383" s="139">
        <v>48</v>
      </c>
      <c r="K383" s="136">
        <v>7891</v>
      </c>
      <c r="L383" s="145">
        <f t="shared" si="22"/>
        <v>3.4453548556572285E-3</v>
      </c>
      <c r="M383" s="146" t="s">
        <v>171</v>
      </c>
      <c r="N383" s="136">
        <v>15574</v>
      </c>
      <c r="O383" s="137">
        <v>2290330.1199999992</v>
      </c>
    </row>
    <row r="384" spans="1:15" x14ac:dyDescent="0.35">
      <c r="A384">
        <v>2021</v>
      </c>
      <c r="B384" t="s">
        <v>4</v>
      </c>
      <c r="C384" t="s">
        <v>65</v>
      </c>
      <c r="D384" s="136">
        <v>79</v>
      </c>
      <c r="E384" s="136">
        <v>13006</v>
      </c>
      <c r="F384" s="138">
        <f t="shared" si="21"/>
        <v>5.3704962610469069</v>
      </c>
      <c r="G384" s="139">
        <v>64</v>
      </c>
      <c r="H384" s="139"/>
      <c r="I384" s="139">
        <v>24.726235741444867</v>
      </c>
      <c r="J384" s="139">
        <v>55</v>
      </c>
      <c r="K384" s="136">
        <v>8870</v>
      </c>
      <c r="L384" s="145">
        <f t="shared" si="22"/>
        <v>3.4416938684000398E-3</v>
      </c>
      <c r="M384" s="146" t="s">
        <v>149</v>
      </c>
      <c r="N384" s="136">
        <v>14710</v>
      </c>
      <c r="O384" s="137">
        <v>2577219.3400000008</v>
      </c>
    </row>
    <row r="385" spans="1:15" x14ac:dyDescent="0.35">
      <c r="A385">
        <v>2021</v>
      </c>
      <c r="B385" t="s">
        <v>4</v>
      </c>
      <c r="C385" t="s">
        <v>81</v>
      </c>
      <c r="D385" s="136">
        <v>213</v>
      </c>
      <c r="E385" s="136">
        <v>83090</v>
      </c>
      <c r="F385" s="138">
        <f t="shared" si="21"/>
        <v>17.456154728732997</v>
      </c>
      <c r="G385" s="139">
        <v>31</v>
      </c>
      <c r="H385" s="139"/>
      <c r="I385" s="139">
        <v>30.899962811454071</v>
      </c>
      <c r="J385" s="139">
        <v>46</v>
      </c>
      <c r="K385" s="136">
        <v>9000</v>
      </c>
      <c r="L385" s="145">
        <f t="shared" si="22"/>
        <v>2.9570253048261858E-3</v>
      </c>
      <c r="M385" s="146" t="s">
        <v>119</v>
      </c>
      <c r="N385" s="136">
        <v>12202</v>
      </c>
      <c r="O385" s="137">
        <v>3043599.25</v>
      </c>
    </row>
    <row r="386" spans="1:15" x14ac:dyDescent="0.35">
      <c r="A386">
        <v>2021</v>
      </c>
      <c r="B386" t="s">
        <v>4</v>
      </c>
      <c r="C386" t="s">
        <v>90</v>
      </c>
      <c r="D386" s="136">
        <v>24</v>
      </c>
      <c r="E386" s="136">
        <v>60</v>
      </c>
      <c r="F386" s="138">
        <f t="shared" ref="F386:F449" si="23">(D386/N386)*1000</f>
        <v>54.054054054054056</v>
      </c>
      <c r="G386" s="139">
        <v>5</v>
      </c>
      <c r="H386" s="139"/>
      <c r="I386" s="139">
        <v>2.7272727272727271</v>
      </c>
      <c r="J386" s="139">
        <v>78</v>
      </c>
      <c r="K386" s="136">
        <v>60</v>
      </c>
      <c r="L386" s="145">
        <f t="shared" ref="L386:L449" si="24">K386/O386</f>
        <v>2.7602895543742539E-3</v>
      </c>
      <c r="M386" s="146" t="s">
        <v>141</v>
      </c>
      <c r="N386" s="136">
        <v>444</v>
      </c>
      <c r="O386" s="137">
        <v>21736.85</v>
      </c>
    </row>
    <row r="387" spans="1:15" x14ac:dyDescent="0.35">
      <c r="A387">
        <v>2021</v>
      </c>
      <c r="B387" t="s">
        <v>4</v>
      </c>
      <c r="C387" t="s">
        <v>61</v>
      </c>
      <c r="D387" s="136">
        <v>115</v>
      </c>
      <c r="E387" s="136">
        <v>68797</v>
      </c>
      <c r="F387" s="138">
        <f t="shared" si="23"/>
        <v>8.5425642549398297</v>
      </c>
      <c r="G387" s="139">
        <v>52</v>
      </c>
      <c r="H387" s="139"/>
      <c r="I387" s="139">
        <v>205.36417910447761</v>
      </c>
      <c r="J387" s="139">
        <v>1</v>
      </c>
      <c r="K387" s="136">
        <v>8523.82</v>
      </c>
      <c r="L387" s="145">
        <f t="shared" si="24"/>
        <v>2.7496014380809491E-3</v>
      </c>
      <c r="M387" s="146" t="s">
        <v>172</v>
      </c>
      <c r="N387" s="136">
        <v>13462</v>
      </c>
      <c r="O387" s="137">
        <v>3100020.200000003</v>
      </c>
    </row>
    <row r="388" spans="1:15" x14ac:dyDescent="0.35">
      <c r="A388">
        <v>2021</v>
      </c>
      <c r="B388" t="s">
        <v>4</v>
      </c>
      <c r="C388" s="5" t="s">
        <v>52</v>
      </c>
      <c r="D388" s="136">
        <v>413</v>
      </c>
      <c r="E388" s="136">
        <v>74942.27</v>
      </c>
      <c r="F388" s="138">
        <f t="shared" si="23"/>
        <v>7.6511235850979089</v>
      </c>
      <c r="G388" s="139">
        <v>55</v>
      </c>
      <c r="H388" s="139"/>
      <c r="I388" s="139">
        <v>181.45828087167072</v>
      </c>
      <c r="J388" s="139">
        <v>2</v>
      </c>
      <c r="K388" s="136">
        <v>23296.45</v>
      </c>
      <c r="L388" s="145">
        <f t="shared" si="24"/>
        <v>2.6787093298217533E-3</v>
      </c>
      <c r="M388" s="146" t="s">
        <v>133</v>
      </c>
      <c r="N388" s="136">
        <v>53979</v>
      </c>
      <c r="O388" s="137">
        <v>8696893.5899999999</v>
      </c>
    </row>
    <row r="389" spans="1:15" x14ac:dyDescent="0.35">
      <c r="A389">
        <v>2021</v>
      </c>
      <c r="B389" t="s">
        <v>4</v>
      </c>
      <c r="C389" s="5" t="s">
        <v>67</v>
      </c>
      <c r="D389" s="136">
        <v>142</v>
      </c>
      <c r="E389" s="136">
        <v>12994.53</v>
      </c>
      <c r="F389" s="138">
        <f t="shared" si="23"/>
        <v>10.84963325183374</v>
      </c>
      <c r="G389" s="139">
        <v>47</v>
      </c>
      <c r="H389" s="139"/>
      <c r="I389" s="139">
        <v>29.600296127562643</v>
      </c>
      <c r="J389" s="139">
        <v>49</v>
      </c>
      <c r="K389" s="136">
        <v>10674.18</v>
      </c>
      <c r="L389" s="145">
        <f t="shared" si="24"/>
        <v>2.5526213881931154E-3</v>
      </c>
      <c r="M389" s="146" t="s">
        <v>146</v>
      </c>
      <c r="N389" s="136">
        <v>13088</v>
      </c>
      <c r="O389" s="137">
        <v>4181654.22</v>
      </c>
    </row>
    <row r="390" spans="1:15" x14ac:dyDescent="0.35">
      <c r="A390">
        <v>2021</v>
      </c>
      <c r="B390" t="s">
        <v>4</v>
      </c>
      <c r="C390" t="s">
        <v>87</v>
      </c>
      <c r="D390" s="136">
        <v>29</v>
      </c>
      <c r="E390" s="136">
        <v>12725.32</v>
      </c>
      <c r="F390" s="138">
        <f t="shared" si="23"/>
        <v>2.1320394059697101</v>
      </c>
      <c r="G390" s="139">
        <v>71</v>
      </c>
      <c r="H390" s="139"/>
      <c r="I390" s="139">
        <v>11.113816593886463</v>
      </c>
      <c r="J390" s="139">
        <v>70</v>
      </c>
      <c r="K390" s="136">
        <v>6365.38</v>
      </c>
      <c r="L390" s="145">
        <f t="shared" si="24"/>
        <v>2.124857547906017E-3</v>
      </c>
      <c r="M390" s="146" t="s">
        <v>103</v>
      </c>
      <c r="N390" s="136">
        <v>13602</v>
      </c>
      <c r="O390" s="137">
        <v>2995673.7600000012</v>
      </c>
    </row>
    <row r="391" spans="1:15" x14ac:dyDescent="0.35">
      <c r="A391">
        <v>2021</v>
      </c>
      <c r="B391" t="s">
        <v>4</v>
      </c>
      <c r="C391" t="s">
        <v>80</v>
      </c>
      <c r="D391" s="136">
        <v>17</v>
      </c>
      <c r="E391" s="136">
        <v>2418.1999999999998</v>
      </c>
      <c r="F391" s="138">
        <f t="shared" si="23"/>
        <v>3.6820446177171324</v>
      </c>
      <c r="G391" s="139">
        <v>67</v>
      </c>
      <c r="H391" s="139"/>
      <c r="I391" s="139">
        <v>50.379166666666663</v>
      </c>
      <c r="J391" s="139">
        <v>30</v>
      </c>
      <c r="K391" s="136">
        <v>649</v>
      </c>
      <c r="L391" s="145">
        <f t="shared" si="24"/>
        <v>1.5727021174240957E-3</v>
      </c>
      <c r="M391" s="146" t="s">
        <v>138</v>
      </c>
      <c r="N391" s="136">
        <v>4617</v>
      </c>
      <c r="O391" s="137">
        <v>412665.55999999988</v>
      </c>
    </row>
    <row r="392" spans="1:15" x14ac:dyDescent="0.35">
      <c r="A392">
        <v>2021</v>
      </c>
      <c r="B392" t="s">
        <v>4</v>
      </c>
      <c r="C392" t="s">
        <v>33</v>
      </c>
      <c r="D392" s="136">
        <v>60</v>
      </c>
      <c r="E392" s="136">
        <v>3814.4</v>
      </c>
      <c r="F392" s="138">
        <f t="shared" si="23"/>
        <v>11.100832562442182</v>
      </c>
      <c r="G392" s="139">
        <v>46</v>
      </c>
      <c r="H392" s="139"/>
      <c r="I392" s="139">
        <v>17.104932735426008</v>
      </c>
      <c r="J392" s="139">
        <v>66</v>
      </c>
      <c r="K392" s="136">
        <v>1513.4</v>
      </c>
      <c r="L392" s="145">
        <f t="shared" si="24"/>
        <v>1.1698756268533966E-3</v>
      </c>
      <c r="M392" s="146" t="s">
        <v>173</v>
      </c>
      <c r="N392" s="136">
        <v>5405</v>
      </c>
      <c r="O392" s="137">
        <v>1293641.79</v>
      </c>
    </row>
    <row r="393" spans="1:15" x14ac:dyDescent="0.35">
      <c r="A393">
        <v>2021</v>
      </c>
      <c r="B393" t="s">
        <v>4</v>
      </c>
      <c r="C393" t="s">
        <v>75</v>
      </c>
      <c r="D393" s="136">
        <v>15</v>
      </c>
      <c r="E393" s="136">
        <v>2473.29</v>
      </c>
      <c r="F393" s="138">
        <f t="shared" si="23"/>
        <v>1.2327416173570021</v>
      </c>
      <c r="G393" s="139">
        <v>76</v>
      </c>
      <c r="H393" s="139"/>
      <c r="I393" s="139">
        <v>9.7373622047244091</v>
      </c>
      <c r="J393" s="139">
        <v>74</v>
      </c>
      <c r="K393" s="136">
        <v>2216.64</v>
      </c>
      <c r="L393" s="145">
        <f t="shared" si="24"/>
        <v>1.0666585926857879E-3</v>
      </c>
      <c r="M393" s="146" t="s">
        <v>101</v>
      </c>
      <c r="N393" s="136">
        <v>12168</v>
      </c>
      <c r="O393" s="137">
        <v>2078115.7300000009</v>
      </c>
    </row>
    <row r="394" spans="1:15" x14ac:dyDescent="0.35">
      <c r="A394">
        <v>2021</v>
      </c>
      <c r="B394" t="s">
        <v>4</v>
      </c>
      <c r="C394" t="s">
        <v>93</v>
      </c>
      <c r="D394" s="136">
        <v>3</v>
      </c>
      <c r="E394" s="136">
        <v>918</v>
      </c>
      <c r="F394" s="138">
        <f t="shared" si="23"/>
        <v>0.52594670406732114</v>
      </c>
      <c r="G394" s="139">
        <v>78</v>
      </c>
      <c r="H394" s="139"/>
      <c r="I394" s="139">
        <v>114.75</v>
      </c>
      <c r="J394" s="139">
        <v>8</v>
      </c>
      <c r="K394" s="136">
        <v>918</v>
      </c>
      <c r="L394" s="145">
        <f t="shared" si="24"/>
        <v>6.1360887838840853E-4</v>
      </c>
      <c r="M394" s="146" t="s">
        <v>174</v>
      </c>
      <c r="N394" s="136">
        <v>5704</v>
      </c>
      <c r="O394" s="137">
        <v>1496067.01</v>
      </c>
    </row>
    <row r="395" spans="1:15" x14ac:dyDescent="0.35">
      <c r="A395">
        <v>2021</v>
      </c>
      <c r="B395" t="s">
        <v>4</v>
      </c>
      <c r="C395" t="s">
        <v>41</v>
      </c>
      <c r="D395" s="136">
        <v>6</v>
      </c>
      <c r="E395" s="136">
        <v>1050</v>
      </c>
      <c r="F395" s="138">
        <f t="shared" si="23"/>
        <v>2.4154589371980677</v>
      </c>
      <c r="G395" s="139">
        <v>69</v>
      </c>
      <c r="H395" s="139"/>
      <c r="I395" s="139">
        <v>175</v>
      </c>
      <c r="J395" s="139">
        <v>3</v>
      </c>
      <c r="K395" s="136">
        <v>1050</v>
      </c>
      <c r="L395" s="145">
        <f t="shared" si="24"/>
        <v>4.3700079396385164E-4</v>
      </c>
      <c r="M395" s="146" t="s">
        <v>175</v>
      </c>
      <c r="N395" s="136">
        <v>2484</v>
      </c>
      <c r="O395" s="137">
        <v>2402741.6300000022</v>
      </c>
    </row>
    <row r="396" spans="1:15" x14ac:dyDescent="0.35">
      <c r="A396">
        <v>2021</v>
      </c>
      <c r="B396" t="s">
        <v>4</v>
      </c>
      <c r="C396" s="5" t="s">
        <v>68</v>
      </c>
      <c r="D396" s="136">
        <v>0</v>
      </c>
      <c r="E396" s="136">
        <v>0</v>
      </c>
      <c r="F396" s="138">
        <f t="shared" si="23"/>
        <v>0</v>
      </c>
      <c r="G396" s="139" t="e">
        <f>D396/E396</f>
        <v>#DIV/0!</v>
      </c>
      <c r="H396" s="139"/>
      <c r="I396" s="139">
        <v>0</v>
      </c>
      <c r="J396" s="139" t="e">
        <f>D396/E396</f>
        <v>#DIV/0!</v>
      </c>
      <c r="K396" s="136">
        <v>0</v>
      </c>
      <c r="L396" s="145">
        <f t="shared" si="24"/>
        <v>0</v>
      </c>
      <c r="M396" s="139" t="e">
        <f>D396/E396</f>
        <v>#DIV/0!</v>
      </c>
      <c r="N396" s="136">
        <v>179</v>
      </c>
      <c r="O396" s="137">
        <v>188123.54</v>
      </c>
    </row>
    <row r="397" spans="1:15" x14ac:dyDescent="0.35">
      <c r="A397">
        <v>2021</v>
      </c>
      <c r="B397" t="s">
        <v>2</v>
      </c>
      <c r="C397" s="2" t="s">
        <v>85</v>
      </c>
      <c r="D397" s="136">
        <v>40</v>
      </c>
      <c r="E397" s="137">
        <v>460599.13</v>
      </c>
      <c r="F397" s="141">
        <f t="shared" si="23"/>
        <v>1.82000182000182</v>
      </c>
      <c r="G397" s="139">
        <v>49</v>
      </c>
      <c r="H397" s="139"/>
      <c r="I397" s="138">
        <v>12.14</v>
      </c>
      <c r="J397" s="139">
        <v>1</v>
      </c>
      <c r="K397" s="137">
        <v>326363.63</v>
      </c>
      <c r="L397" s="142">
        <f t="shared" si="24"/>
        <v>0.18140607218667423</v>
      </c>
      <c r="M397" s="136">
        <v>1</v>
      </c>
      <c r="N397" s="136">
        <v>21978</v>
      </c>
      <c r="O397" s="137">
        <v>1799077.7599999991</v>
      </c>
    </row>
    <row r="398" spans="1:15" x14ac:dyDescent="0.35">
      <c r="A398">
        <v>2021</v>
      </c>
      <c r="B398" t="s">
        <v>2</v>
      </c>
      <c r="C398" s="2" t="s">
        <v>54</v>
      </c>
      <c r="D398" s="136">
        <v>20</v>
      </c>
      <c r="E398" s="137">
        <v>93067.85</v>
      </c>
      <c r="F398" s="141">
        <f t="shared" si="23"/>
        <v>4.5651677699155444</v>
      </c>
      <c r="G398" s="139">
        <v>12</v>
      </c>
      <c r="H398" s="139"/>
      <c r="I398" s="138">
        <v>7.07</v>
      </c>
      <c r="J398" s="139">
        <v>41</v>
      </c>
      <c r="K398" s="137">
        <v>58423.85</v>
      </c>
      <c r="L398" s="142">
        <f t="shared" si="24"/>
        <v>0.12021930325631681</v>
      </c>
      <c r="M398" s="136">
        <v>2</v>
      </c>
      <c r="N398" s="136">
        <v>4381</v>
      </c>
      <c r="O398" s="137">
        <v>485977.28000000009</v>
      </c>
    </row>
    <row r="399" spans="1:15" x14ac:dyDescent="0.35">
      <c r="A399">
        <v>2021</v>
      </c>
      <c r="B399" t="s">
        <v>2</v>
      </c>
      <c r="C399" s="2" t="s">
        <v>64</v>
      </c>
      <c r="D399" s="136">
        <v>42</v>
      </c>
      <c r="E399" s="137">
        <v>295528.5</v>
      </c>
      <c r="F399" s="141">
        <f t="shared" si="23"/>
        <v>1.8919771160863101</v>
      </c>
      <c r="G399" s="139">
        <v>47</v>
      </c>
      <c r="H399" s="139"/>
      <c r="I399" s="138">
        <v>9.3800000000000008</v>
      </c>
      <c r="J399" s="139">
        <v>10</v>
      </c>
      <c r="K399" s="137">
        <v>195568</v>
      </c>
      <c r="L399" s="142">
        <f t="shared" si="24"/>
        <v>0.10406459820788894</v>
      </c>
      <c r="M399" s="136">
        <v>3</v>
      </c>
      <c r="N399" s="136">
        <v>22199</v>
      </c>
      <c r="O399" s="137">
        <v>1879294.24</v>
      </c>
    </row>
    <row r="400" spans="1:15" x14ac:dyDescent="0.35">
      <c r="A400">
        <v>2021</v>
      </c>
      <c r="B400" t="s">
        <v>2</v>
      </c>
      <c r="C400" s="2" t="s">
        <v>42</v>
      </c>
      <c r="D400" s="136">
        <v>9</v>
      </c>
      <c r="E400" s="137">
        <v>41982.2</v>
      </c>
      <c r="F400" s="141">
        <f t="shared" si="23"/>
        <v>1.6632785067455185</v>
      </c>
      <c r="G400" s="139">
        <v>53</v>
      </c>
      <c r="H400" s="139"/>
      <c r="I400" s="138">
        <v>4.84</v>
      </c>
      <c r="J400" s="139">
        <v>76</v>
      </c>
      <c r="K400" s="137">
        <v>41982.2</v>
      </c>
      <c r="L400" s="142">
        <f t="shared" si="24"/>
        <v>0.10300378934959334</v>
      </c>
      <c r="M400" s="136">
        <v>4</v>
      </c>
      <c r="N400" s="136">
        <v>5411</v>
      </c>
      <c r="O400" s="137">
        <v>407579.18000000011</v>
      </c>
    </row>
    <row r="401" spans="1:15" x14ac:dyDescent="0.35">
      <c r="A401">
        <v>2021</v>
      </c>
      <c r="B401" t="s">
        <v>2</v>
      </c>
      <c r="C401" s="2" t="s">
        <v>18</v>
      </c>
      <c r="D401" s="136">
        <v>46</v>
      </c>
      <c r="E401" s="137">
        <v>52488.15</v>
      </c>
      <c r="F401" s="141">
        <f t="shared" si="23"/>
        <v>10.502283105022832</v>
      </c>
      <c r="G401" s="139">
        <v>2</v>
      </c>
      <c r="H401" s="139"/>
      <c r="I401" s="138">
        <v>9.6999999999999993</v>
      </c>
      <c r="J401" s="139">
        <v>8</v>
      </c>
      <c r="K401" s="137">
        <v>43528.65</v>
      </c>
      <c r="L401" s="142">
        <f t="shared" si="24"/>
        <v>7.5750178430876475E-2</v>
      </c>
      <c r="M401" s="136">
        <v>5</v>
      </c>
      <c r="N401" s="136">
        <v>4380</v>
      </c>
      <c r="O401" s="137">
        <v>574634.2899999998</v>
      </c>
    </row>
    <row r="402" spans="1:15" x14ac:dyDescent="0.35">
      <c r="A402">
        <v>2021</v>
      </c>
      <c r="B402" t="s">
        <v>2</v>
      </c>
      <c r="C402" s="2" t="s">
        <v>72</v>
      </c>
      <c r="D402" s="136">
        <v>13</v>
      </c>
      <c r="E402" s="137">
        <v>75975.14</v>
      </c>
      <c r="F402" s="141">
        <f t="shared" si="23"/>
        <v>1.1623748211731044</v>
      </c>
      <c r="G402" s="139">
        <v>63</v>
      </c>
      <c r="H402" s="139"/>
      <c r="I402" s="138">
        <v>5.44</v>
      </c>
      <c r="J402" s="139">
        <v>73</v>
      </c>
      <c r="K402" s="137">
        <v>75599.14</v>
      </c>
      <c r="L402" s="142">
        <f t="shared" si="24"/>
        <v>7.258011983517329E-2</v>
      </c>
      <c r="M402" s="136">
        <v>6</v>
      </c>
      <c r="N402" s="136">
        <v>11184</v>
      </c>
      <c r="O402" s="137">
        <v>1041595.69</v>
      </c>
    </row>
    <row r="403" spans="1:15" x14ac:dyDescent="0.35">
      <c r="A403">
        <v>2021</v>
      </c>
      <c r="B403" t="s">
        <v>2</v>
      </c>
      <c r="C403" s="2" t="s">
        <v>36</v>
      </c>
      <c r="D403" s="136">
        <v>7</v>
      </c>
      <c r="E403" s="137">
        <v>43167.56</v>
      </c>
      <c r="F403" s="141">
        <f t="shared" si="23"/>
        <v>1.1369173298684423</v>
      </c>
      <c r="G403" s="139">
        <v>65</v>
      </c>
      <c r="H403" s="139"/>
      <c r="I403" s="138">
        <v>8.6999999999999993</v>
      </c>
      <c r="J403" s="139">
        <v>15</v>
      </c>
      <c r="K403" s="137">
        <v>23943.81</v>
      </c>
      <c r="L403" s="142">
        <f t="shared" si="24"/>
        <v>6.2043743985124307E-2</v>
      </c>
      <c r="M403" s="136">
        <v>7</v>
      </c>
      <c r="N403" s="136">
        <v>6157</v>
      </c>
      <c r="O403" s="137">
        <v>385918.2</v>
      </c>
    </row>
    <row r="404" spans="1:15" x14ac:dyDescent="0.35">
      <c r="A404">
        <v>2021</v>
      </c>
      <c r="B404" t="s">
        <v>2</v>
      </c>
      <c r="C404" s="2" t="s">
        <v>55</v>
      </c>
      <c r="D404" s="136">
        <v>40</v>
      </c>
      <c r="E404" s="137">
        <v>96223.41</v>
      </c>
      <c r="F404" s="141">
        <f t="shared" si="23"/>
        <v>6.1481709191515526</v>
      </c>
      <c r="G404" s="139">
        <v>4</v>
      </c>
      <c r="H404" s="139"/>
      <c r="I404" s="138">
        <v>6.7</v>
      </c>
      <c r="J404" s="139">
        <v>58</v>
      </c>
      <c r="K404" s="137">
        <v>58468.91</v>
      </c>
      <c r="L404" s="142">
        <f t="shared" si="24"/>
        <v>5.6372375143081202E-2</v>
      </c>
      <c r="M404" s="136">
        <v>8</v>
      </c>
      <c r="N404" s="136">
        <v>6506</v>
      </c>
      <c r="O404" s="137">
        <v>1037190.82</v>
      </c>
    </row>
    <row r="405" spans="1:15" x14ac:dyDescent="0.35">
      <c r="A405">
        <v>2021</v>
      </c>
      <c r="B405" t="s">
        <v>2</v>
      </c>
      <c r="C405" s="2" t="s">
        <v>40</v>
      </c>
      <c r="D405" s="136">
        <v>35</v>
      </c>
      <c r="E405" s="137">
        <v>107854.39999999999</v>
      </c>
      <c r="F405" s="141">
        <f t="shared" si="23"/>
        <v>5.3337397135019815</v>
      </c>
      <c r="G405" s="139">
        <v>9</v>
      </c>
      <c r="H405" s="139"/>
      <c r="I405" s="138">
        <v>8.7799999999999994</v>
      </c>
      <c r="J405" s="139">
        <v>13</v>
      </c>
      <c r="K405" s="137">
        <v>44605.9</v>
      </c>
      <c r="L405" s="142">
        <f t="shared" si="24"/>
        <v>5.4823304447608627E-2</v>
      </c>
      <c r="M405" s="136">
        <v>9</v>
      </c>
      <c r="N405" s="136">
        <v>6562</v>
      </c>
      <c r="O405" s="137">
        <v>813630.2699999999</v>
      </c>
    </row>
    <row r="406" spans="1:15" x14ac:dyDescent="0.35">
      <c r="A406">
        <v>2021</v>
      </c>
      <c r="B406" t="s">
        <v>2</v>
      </c>
      <c r="C406" s="2" t="s">
        <v>25</v>
      </c>
      <c r="D406" s="136">
        <v>9</v>
      </c>
      <c r="E406" s="137">
        <v>48485.24</v>
      </c>
      <c r="F406" s="141">
        <f t="shared" si="23"/>
        <v>1.3039698638075921</v>
      </c>
      <c r="G406" s="139">
        <v>59</v>
      </c>
      <c r="H406" s="139"/>
      <c r="I406" s="138">
        <v>8.36</v>
      </c>
      <c r="J406" s="139">
        <v>22</v>
      </c>
      <c r="K406" s="137">
        <v>47757.24</v>
      </c>
      <c r="L406" s="142">
        <f t="shared" si="24"/>
        <v>5.3276908309592995E-2</v>
      </c>
      <c r="M406" s="136">
        <v>10</v>
      </c>
      <c r="N406" s="136">
        <v>6902</v>
      </c>
      <c r="O406" s="137">
        <v>896396.6100000001</v>
      </c>
    </row>
    <row r="407" spans="1:15" x14ac:dyDescent="0.35">
      <c r="A407">
        <v>2021</v>
      </c>
      <c r="B407" t="s">
        <v>2</v>
      </c>
      <c r="C407" s="2" t="s">
        <v>91</v>
      </c>
      <c r="D407" s="136">
        <v>52</v>
      </c>
      <c r="E407" s="137">
        <v>133070.25</v>
      </c>
      <c r="F407" s="141">
        <f t="shared" si="23"/>
        <v>4.5742434904996481</v>
      </c>
      <c r="G407" s="139">
        <v>11</v>
      </c>
      <c r="H407" s="139"/>
      <c r="I407" s="138">
        <v>7.1092130569505292</v>
      </c>
      <c r="J407" s="139">
        <v>39</v>
      </c>
      <c r="K407" s="137">
        <v>95480.25</v>
      </c>
      <c r="L407" s="142">
        <f t="shared" si="24"/>
        <v>5.1439802386769332E-2</v>
      </c>
      <c r="M407" s="136">
        <v>11</v>
      </c>
      <c r="N407" s="136">
        <v>11368</v>
      </c>
      <c r="O407" s="137">
        <v>1856155.07</v>
      </c>
    </row>
    <row r="408" spans="1:15" x14ac:dyDescent="0.35">
      <c r="A408">
        <v>2021</v>
      </c>
      <c r="B408" t="s">
        <v>2</v>
      </c>
      <c r="C408" s="2" t="s">
        <v>82</v>
      </c>
      <c r="D408" s="136">
        <v>7</v>
      </c>
      <c r="E408" s="137">
        <v>53811</v>
      </c>
      <c r="F408" s="141">
        <f t="shared" si="23"/>
        <v>1.1686143572621035</v>
      </c>
      <c r="G408" s="139">
        <v>62</v>
      </c>
      <c r="H408" s="139"/>
      <c r="I408" s="138">
        <v>6.69</v>
      </c>
      <c r="J408" s="139">
        <v>60</v>
      </c>
      <c r="K408" s="137">
        <v>53811</v>
      </c>
      <c r="L408" s="142">
        <f t="shared" si="24"/>
        <v>5.0869846391138854E-2</v>
      </c>
      <c r="M408" s="136">
        <v>12</v>
      </c>
      <c r="N408" s="136">
        <v>5990</v>
      </c>
      <c r="O408" s="137">
        <v>1057817.23</v>
      </c>
    </row>
    <row r="409" spans="1:15" x14ac:dyDescent="0.35">
      <c r="A409">
        <v>2021</v>
      </c>
      <c r="B409" t="s">
        <v>2</v>
      </c>
      <c r="C409" s="2" t="s">
        <v>65</v>
      </c>
      <c r="D409" s="136">
        <v>60</v>
      </c>
      <c r="E409" s="137">
        <v>181141</v>
      </c>
      <c r="F409" s="141">
        <f t="shared" si="23"/>
        <v>4.078857919782461</v>
      </c>
      <c r="G409" s="139">
        <v>15</v>
      </c>
      <c r="H409" s="139"/>
      <c r="I409" s="138">
        <v>8.7100000000000009</v>
      </c>
      <c r="J409" s="139">
        <v>14</v>
      </c>
      <c r="K409" s="137">
        <v>120650</v>
      </c>
      <c r="L409" s="142">
        <f t="shared" si="24"/>
        <v>4.6814020881901328E-2</v>
      </c>
      <c r="M409" s="136">
        <v>13</v>
      </c>
      <c r="N409" s="136">
        <v>14710</v>
      </c>
      <c r="O409" s="137">
        <v>2577219.3400000008</v>
      </c>
    </row>
    <row r="410" spans="1:15" x14ac:dyDescent="0.35">
      <c r="A410">
        <v>2021</v>
      </c>
      <c r="B410" t="s">
        <v>2</v>
      </c>
      <c r="C410" s="2" t="s">
        <v>86</v>
      </c>
      <c r="D410" s="136">
        <v>85</v>
      </c>
      <c r="E410" s="137">
        <v>150895.22</v>
      </c>
      <c r="F410" s="141">
        <f t="shared" si="23"/>
        <v>5.1047985105999638</v>
      </c>
      <c r="G410" s="139">
        <v>10</v>
      </c>
      <c r="H410" s="139"/>
      <c r="I410" s="138">
        <v>8.17</v>
      </c>
      <c r="J410" s="139">
        <v>24</v>
      </c>
      <c r="K410" s="137">
        <v>129489.22</v>
      </c>
      <c r="L410" s="142">
        <f t="shared" si="24"/>
        <v>4.6618221513964719E-2</v>
      </c>
      <c r="M410" s="136">
        <v>14</v>
      </c>
      <c r="N410" s="136">
        <v>16651</v>
      </c>
      <c r="O410" s="137">
        <v>2777652.5099999979</v>
      </c>
    </row>
    <row r="411" spans="1:15" x14ac:dyDescent="0.35">
      <c r="A411">
        <v>2021</v>
      </c>
      <c r="B411" t="s">
        <v>2</v>
      </c>
      <c r="C411" s="2" t="s">
        <v>39</v>
      </c>
      <c r="D411" s="136">
        <v>13</v>
      </c>
      <c r="E411" s="137">
        <v>58495.38</v>
      </c>
      <c r="F411" s="141">
        <f t="shared" si="23"/>
        <v>1.7524939336748451</v>
      </c>
      <c r="G411" s="139">
        <v>51</v>
      </c>
      <c r="H411" s="139"/>
      <c r="I411" s="138">
        <v>7.3857803030303026</v>
      </c>
      <c r="J411" s="139">
        <v>36</v>
      </c>
      <c r="K411" s="137">
        <v>35769.07</v>
      </c>
      <c r="L411" s="142">
        <f t="shared" si="24"/>
        <v>4.5842549394933096E-2</v>
      </c>
      <c r="M411" s="136">
        <v>15</v>
      </c>
      <c r="N411" s="136">
        <v>7418</v>
      </c>
      <c r="O411" s="137">
        <v>780259.18000000017</v>
      </c>
    </row>
    <row r="412" spans="1:15" x14ac:dyDescent="0.35">
      <c r="A412">
        <v>2021</v>
      </c>
      <c r="B412" t="s">
        <v>2</v>
      </c>
      <c r="C412" s="2" t="s">
        <v>56</v>
      </c>
      <c r="D412" s="136">
        <v>43</v>
      </c>
      <c r="E412" s="137">
        <v>175728.04</v>
      </c>
      <c r="F412" s="141">
        <f t="shared" si="23"/>
        <v>4.2502718197094005</v>
      </c>
      <c r="G412" s="139">
        <v>14</v>
      </c>
      <c r="H412" s="139"/>
      <c r="I412" s="138">
        <v>7.14</v>
      </c>
      <c r="J412" s="139">
        <v>38</v>
      </c>
      <c r="K412" s="137">
        <v>49563.54</v>
      </c>
      <c r="L412" s="142">
        <f t="shared" si="24"/>
        <v>4.5840561230411886E-2</v>
      </c>
      <c r="M412" s="136">
        <v>16</v>
      </c>
      <c r="N412" s="136">
        <v>10117</v>
      </c>
      <c r="O412" s="137">
        <v>1081215.82</v>
      </c>
    </row>
    <row r="413" spans="1:15" x14ac:dyDescent="0.35">
      <c r="A413">
        <v>2021</v>
      </c>
      <c r="B413" t="s">
        <v>2</v>
      </c>
      <c r="C413" s="2" t="s">
        <v>34</v>
      </c>
      <c r="D413" s="136">
        <v>32</v>
      </c>
      <c r="E413" s="137">
        <v>153951</v>
      </c>
      <c r="F413" s="141">
        <f t="shared" si="23"/>
        <v>3.2112393376818869</v>
      </c>
      <c r="G413" s="139">
        <v>24</v>
      </c>
      <c r="H413" s="139"/>
      <c r="I413" s="138">
        <v>10.33</v>
      </c>
      <c r="J413" s="139">
        <v>6</v>
      </c>
      <c r="K413" s="137">
        <v>75084</v>
      </c>
      <c r="L413" s="142">
        <f t="shared" si="24"/>
        <v>4.5673510365248048E-2</v>
      </c>
      <c r="M413" s="136">
        <v>17</v>
      </c>
      <c r="N413" s="136">
        <v>9965</v>
      </c>
      <c r="O413" s="137">
        <v>1643928.82</v>
      </c>
    </row>
    <row r="414" spans="1:15" x14ac:dyDescent="0.35">
      <c r="A414">
        <v>2021</v>
      </c>
      <c r="B414" t="s">
        <v>2</v>
      </c>
      <c r="C414" s="2" t="s">
        <v>22</v>
      </c>
      <c r="D414" s="136">
        <v>52</v>
      </c>
      <c r="E414" s="137">
        <v>303771</v>
      </c>
      <c r="F414" s="141">
        <f t="shared" si="23"/>
        <v>3.1204992798847817</v>
      </c>
      <c r="G414" s="139">
        <v>25</v>
      </c>
      <c r="H414" s="139"/>
      <c r="I414" s="138">
        <v>8.48</v>
      </c>
      <c r="J414" s="139">
        <v>19</v>
      </c>
      <c r="K414" s="137">
        <v>129160</v>
      </c>
      <c r="L414" s="142">
        <f t="shared" si="24"/>
        <v>4.4123058198132697E-2</v>
      </c>
      <c r="M414" s="136">
        <v>18</v>
      </c>
      <c r="N414" s="136">
        <v>16664</v>
      </c>
      <c r="O414" s="137">
        <v>2927267.6300000008</v>
      </c>
    </row>
    <row r="415" spans="1:15" x14ac:dyDescent="0.35">
      <c r="A415">
        <v>2021</v>
      </c>
      <c r="B415" t="s">
        <v>2</v>
      </c>
      <c r="C415" s="2" t="s">
        <v>67</v>
      </c>
      <c r="D415" s="136">
        <v>44</v>
      </c>
      <c r="E415" s="137">
        <v>181916</v>
      </c>
      <c r="F415" s="141">
        <f t="shared" si="23"/>
        <v>3.3618581907090461</v>
      </c>
      <c r="G415" s="139">
        <v>22</v>
      </c>
      <c r="H415" s="139"/>
      <c r="I415" s="138">
        <v>7</v>
      </c>
      <c r="J415" s="139">
        <v>48</v>
      </c>
      <c r="K415" s="137">
        <v>177563</v>
      </c>
      <c r="L415" s="142">
        <f t="shared" si="24"/>
        <v>4.2462382267465432E-2</v>
      </c>
      <c r="M415" s="136">
        <v>19</v>
      </c>
      <c r="N415" s="136">
        <v>13088</v>
      </c>
      <c r="O415" s="137">
        <v>4181654.22</v>
      </c>
    </row>
    <row r="416" spans="1:15" x14ac:dyDescent="0.35">
      <c r="A416">
        <v>2021</v>
      </c>
      <c r="B416" t="s">
        <v>2</v>
      </c>
      <c r="C416" s="2" t="s">
        <v>81</v>
      </c>
      <c r="D416" s="136">
        <v>44</v>
      </c>
      <c r="E416" s="137">
        <v>213530.71</v>
      </c>
      <c r="F416" s="141">
        <f t="shared" si="23"/>
        <v>3.6059662350434358</v>
      </c>
      <c r="G416" s="139">
        <v>18</v>
      </c>
      <c r="H416" s="139"/>
      <c r="I416" s="138">
        <v>8.6300000000000008</v>
      </c>
      <c r="J416" s="139">
        <v>16</v>
      </c>
      <c r="K416" s="137">
        <v>129215.71</v>
      </c>
      <c r="L416" s="142">
        <f t="shared" si="24"/>
        <v>4.2454902694564672E-2</v>
      </c>
      <c r="M416" s="136">
        <v>20</v>
      </c>
      <c r="N416" s="136">
        <v>12202</v>
      </c>
      <c r="O416" s="137">
        <v>3043599.25</v>
      </c>
    </row>
    <row r="417" spans="1:15" x14ac:dyDescent="0.35">
      <c r="A417">
        <v>2021</v>
      </c>
      <c r="B417" t="s">
        <v>2</v>
      </c>
      <c r="C417" s="2" t="s">
        <v>60</v>
      </c>
      <c r="D417" s="136">
        <v>124</v>
      </c>
      <c r="E417" s="137">
        <v>103061.75999999999</v>
      </c>
      <c r="F417" s="141">
        <f t="shared" si="23"/>
        <v>13.219616204690832</v>
      </c>
      <c r="G417" s="139">
        <v>1</v>
      </c>
      <c r="H417" s="139"/>
      <c r="I417" s="138">
        <v>11.87</v>
      </c>
      <c r="J417" s="139">
        <v>4</v>
      </c>
      <c r="K417" s="137">
        <v>67800.759999999995</v>
      </c>
      <c r="L417" s="142">
        <f t="shared" si="24"/>
        <v>4.2412024622519043E-2</v>
      </c>
      <c r="M417" s="136">
        <v>21</v>
      </c>
      <c r="N417" s="136">
        <v>9380</v>
      </c>
      <c r="O417" s="137">
        <v>1598621.1600000011</v>
      </c>
    </row>
    <row r="418" spans="1:15" x14ac:dyDescent="0.35">
      <c r="A418">
        <v>2021</v>
      </c>
      <c r="B418" t="s">
        <v>2</v>
      </c>
      <c r="C418" s="2" t="s">
        <v>37</v>
      </c>
      <c r="D418" s="136">
        <v>26</v>
      </c>
      <c r="E418" s="137">
        <v>114523.54</v>
      </c>
      <c r="F418" s="141">
        <f t="shared" si="23"/>
        <v>3.4201525914233097</v>
      </c>
      <c r="G418" s="139">
        <v>21</v>
      </c>
      <c r="H418" s="139"/>
      <c r="I418" s="138">
        <v>6.17</v>
      </c>
      <c r="J418" s="139">
        <v>68</v>
      </c>
      <c r="K418" s="137">
        <v>55776.04</v>
      </c>
      <c r="L418" s="142">
        <f t="shared" si="24"/>
        <v>4.1536512046883085E-2</v>
      </c>
      <c r="M418" s="136">
        <v>22</v>
      </c>
      <c r="N418" s="136">
        <v>7602</v>
      </c>
      <c r="O418" s="137">
        <v>1342819.54</v>
      </c>
    </row>
    <row r="419" spans="1:15" x14ac:dyDescent="0.35">
      <c r="A419">
        <v>2021</v>
      </c>
      <c r="B419" t="s">
        <v>2</v>
      </c>
      <c r="C419" s="2" t="s">
        <v>46</v>
      </c>
      <c r="D419" s="136">
        <v>24</v>
      </c>
      <c r="E419" s="137">
        <v>72981.05</v>
      </c>
      <c r="F419" s="141">
        <f t="shared" si="23"/>
        <v>2.9257588687065708</v>
      </c>
      <c r="G419" s="139">
        <v>28</v>
      </c>
      <c r="H419" s="139"/>
      <c r="I419" s="138">
        <v>8.35</v>
      </c>
      <c r="J419" s="139">
        <v>23</v>
      </c>
      <c r="K419" s="137">
        <v>58267.05</v>
      </c>
      <c r="L419" s="142">
        <f t="shared" si="24"/>
        <v>3.6930533103801837E-2</v>
      </c>
      <c r="M419" s="136">
        <v>23</v>
      </c>
      <c r="N419" s="136">
        <v>8203</v>
      </c>
      <c r="O419" s="137">
        <v>1577747.330000001</v>
      </c>
    </row>
    <row r="420" spans="1:15" x14ac:dyDescent="0.35">
      <c r="A420">
        <v>2021</v>
      </c>
      <c r="B420" t="s">
        <v>2</v>
      </c>
      <c r="C420" s="2" t="s">
        <v>21</v>
      </c>
      <c r="D420" s="136">
        <v>3</v>
      </c>
      <c r="E420" s="137">
        <v>10854.06</v>
      </c>
      <c r="F420" s="141">
        <f t="shared" si="23"/>
        <v>0.69076675109371399</v>
      </c>
      <c r="G420" s="139">
        <v>68</v>
      </c>
      <c r="H420" s="139"/>
      <c r="I420" s="138">
        <v>6.79</v>
      </c>
      <c r="J420" s="139">
        <v>57</v>
      </c>
      <c r="K420" s="137">
        <v>10851.06</v>
      </c>
      <c r="L420" s="142">
        <f t="shared" si="24"/>
        <v>3.3569643631942481E-2</v>
      </c>
      <c r="M420" s="136">
        <v>24</v>
      </c>
      <c r="N420" s="136">
        <v>4343</v>
      </c>
      <c r="O420" s="137">
        <v>323240.25000000012</v>
      </c>
    </row>
    <row r="421" spans="1:15" x14ac:dyDescent="0.35">
      <c r="A421">
        <v>2021</v>
      </c>
      <c r="B421" t="s">
        <v>2</v>
      </c>
      <c r="C421" s="2" t="s">
        <v>70</v>
      </c>
      <c r="D421" s="136">
        <v>35</v>
      </c>
      <c r="E421" s="137">
        <v>66519</v>
      </c>
      <c r="F421" s="141">
        <f t="shared" si="23"/>
        <v>5.6707712248865851</v>
      </c>
      <c r="G421" s="139">
        <v>7</v>
      </c>
      <c r="H421" s="139"/>
      <c r="I421" s="138">
        <v>9.25</v>
      </c>
      <c r="J421" s="139">
        <v>11</v>
      </c>
      <c r="K421" s="137">
        <v>36511</v>
      </c>
      <c r="L421" s="142">
        <f t="shared" si="24"/>
        <v>3.1800608624855314E-2</v>
      </c>
      <c r="M421" s="136">
        <v>25</v>
      </c>
      <c r="N421" s="136">
        <v>6172</v>
      </c>
      <c r="O421" s="137">
        <v>1148122.68</v>
      </c>
    </row>
    <row r="422" spans="1:15" x14ac:dyDescent="0.35">
      <c r="A422">
        <v>2021</v>
      </c>
      <c r="B422" t="s">
        <v>2</v>
      </c>
      <c r="C422" s="2" t="s">
        <v>38</v>
      </c>
      <c r="D422" s="136">
        <v>80</v>
      </c>
      <c r="E422" s="137">
        <v>317168.5</v>
      </c>
      <c r="F422" s="141">
        <f t="shared" si="23"/>
        <v>2.4788522913890869</v>
      </c>
      <c r="G422" s="139">
        <v>35</v>
      </c>
      <c r="H422" s="139"/>
      <c r="I422" s="138">
        <v>7.25</v>
      </c>
      <c r="J422" s="139">
        <v>37</v>
      </c>
      <c r="K422" s="137">
        <v>201280</v>
      </c>
      <c r="L422" s="142">
        <f t="shared" si="24"/>
        <v>3.0261830323420839E-2</v>
      </c>
      <c r="M422" s="136">
        <v>26</v>
      </c>
      <c r="N422" s="136">
        <v>32273</v>
      </c>
      <c r="O422" s="137">
        <v>6651283.0800000019</v>
      </c>
    </row>
    <row r="423" spans="1:15" x14ac:dyDescent="0.35">
      <c r="A423">
        <v>2021</v>
      </c>
      <c r="B423" t="s">
        <v>2</v>
      </c>
      <c r="C423" s="2" t="s">
        <v>51</v>
      </c>
      <c r="D423" s="136">
        <v>23</v>
      </c>
      <c r="E423" s="137">
        <v>53809.67</v>
      </c>
      <c r="F423" s="141">
        <f t="shared" si="23"/>
        <v>3.0988951765022907</v>
      </c>
      <c r="G423" s="139">
        <v>26</v>
      </c>
      <c r="H423" s="139"/>
      <c r="I423" s="138">
        <v>7.63</v>
      </c>
      <c r="J423" s="139">
        <v>32</v>
      </c>
      <c r="K423" s="137">
        <v>33966</v>
      </c>
      <c r="L423" s="142">
        <f t="shared" si="24"/>
        <v>2.933556981282635E-2</v>
      </c>
      <c r="M423" s="136">
        <v>27</v>
      </c>
      <c r="N423" s="136">
        <v>7422</v>
      </c>
      <c r="O423" s="137">
        <v>1157843.54</v>
      </c>
    </row>
    <row r="424" spans="1:15" x14ac:dyDescent="0.35">
      <c r="A424">
        <v>2021</v>
      </c>
      <c r="B424" t="s">
        <v>2</v>
      </c>
      <c r="C424" s="2" t="s">
        <v>63</v>
      </c>
      <c r="D424" s="136">
        <v>18</v>
      </c>
      <c r="E424" s="137">
        <v>48660</v>
      </c>
      <c r="F424" s="141">
        <f t="shared" si="23"/>
        <v>3.4240060871219327</v>
      </c>
      <c r="G424" s="139">
        <v>20</v>
      </c>
      <c r="H424" s="139"/>
      <c r="I424" s="138">
        <v>7.84</v>
      </c>
      <c r="J424" s="139">
        <v>29</v>
      </c>
      <c r="K424" s="137">
        <v>14940</v>
      </c>
      <c r="L424" s="142">
        <f t="shared" si="24"/>
        <v>2.8454142977497522E-2</v>
      </c>
      <c r="M424" s="136">
        <v>28</v>
      </c>
      <c r="N424" s="136">
        <v>5257</v>
      </c>
      <c r="O424" s="137">
        <v>525055.34999999986</v>
      </c>
    </row>
    <row r="425" spans="1:15" x14ac:dyDescent="0.35">
      <c r="A425">
        <v>2021</v>
      </c>
      <c r="B425" t="s">
        <v>2</v>
      </c>
      <c r="C425" s="2" t="s">
        <v>27</v>
      </c>
      <c r="D425" s="136">
        <v>21</v>
      </c>
      <c r="E425" s="137">
        <v>85441</v>
      </c>
      <c r="F425" s="141">
        <f t="shared" si="23"/>
        <v>1.8844221105527637</v>
      </c>
      <c r="G425" s="139">
        <v>48</v>
      </c>
      <c r="H425" s="139"/>
      <c r="I425" s="138">
        <v>7.04</v>
      </c>
      <c r="J425" s="139">
        <v>46</v>
      </c>
      <c r="K425" s="137">
        <v>49779.5</v>
      </c>
      <c r="L425" s="142">
        <f t="shared" si="24"/>
        <v>2.8045067919070493E-2</v>
      </c>
      <c r="M425" s="136">
        <v>29</v>
      </c>
      <c r="N425" s="136">
        <v>11144</v>
      </c>
      <c r="O425" s="137">
        <v>1774982.33</v>
      </c>
    </row>
    <row r="426" spans="1:15" x14ac:dyDescent="0.35">
      <c r="A426">
        <v>2021</v>
      </c>
      <c r="B426" t="s">
        <v>2</v>
      </c>
      <c r="C426" s="2" t="s">
        <v>76</v>
      </c>
      <c r="D426" s="136">
        <v>797</v>
      </c>
      <c r="E426" s="137">
        <v>2977305.76</v>
      </c>
      <c r="F426" s="141">
        <f t="shared" si="23"/>
        <v>1.7910152607084511</v>
      </c>
      <c r="G426" s="139">
        <v>50</v>
      </c>
      <c r="H426" s="139"/>
      <c r="I426" s="138">
        <v>10.360476804415191</v>
      </c>
      <c r="J426" s="139">
        <v>5</v>
      </c>
      <c r="K426" s="137">
        <v>2135450.7599999998</v>
      </c>
      <c r="L426" s="142">
        <f t="shared" si="24"/>
        <v>2.7391884739847921E-2</v>
      </c>
      <c r="M426" s="136">
        <v>30</v>
      </c>
      <c r="N426" s="136">
        <v>444999</v>
      </c>
      <c r="O426" s="137">
        <v>77959248.890000105</v>
      </c>
    </row>
    <row r="427" spans="1:15" x14ac:dyDescent="0.35">
      <c r="A427">
        <v>2021</v>
      </c>
      <c r="B427" t="s">
        <v>2</v>
      </c>
      <c r="C427" s="2" t="s">
        <v>69</v>
      </c>
      <c r="D427" s="136">
        <v>31</v>
      </c>
      <c r="E427" s="137">
        <v>104218</v>
      </c>
      <c r="F427" s="141">
        <f t="shared" si="23"/>
        <v>5.9171597633136095</v>
      </c>
      <c r="G427" s="139">
        <v>5</v>
      </c>
      <c r="H427" s="139"/>
      <c r="I427" s="138">
        <v>6.86</v>
      </c>
      <c r="J427" s="139">
        <v>53</v>
      </c>
      <c r="K427" s="137">
        <v>63513</v>
      </c>
      <c r="L427" s="142">
        <f t="shared" si="24"/>
        <v>2.7090975041313681E-2</v>
      </c>
      <c r="M427" s="136">
        <v>31</v>
      </c>
      <c r="N427" s="136">
        <v>5239</v>
      </c>
      <c r="O427" s="137">
        <v>2344433.890000002</v>
      </c>
    </row>
    <row r="428" spans="1:15" x14ac:dyDescent="0.35">
      <c r="A428">
        <v>2021</v>
      </c>
      <c r="B428" t="s">
        <v>2</v>
      </c>
      <c r="C428" s="2" t="s">
        <v>30</v>
      </c>
      <c r="D428" s="136">
        <v>8</v>
      </c>
      <c r="E428" s="137">
        <v>36741.5</v>
      </c>
      <c r="F428" s="141">
        <f t="shared" si="23"/>
        <v>0.62392762439557015</v>
      </c>
      <c r="G428" s="139">
        <v>70</v>
      </c>
      <c r="H428" s="139"/>
      <c r="I428" s="138">
        <v>8.3800000000000008</v>
      </c>
      <c r="J428" s="139">
        <v>21</v>
      </c>
      <c r="K428" s="137">
        <v>21947</v>
      </c>
      <c r="L428" s="142">
        <f t="shared" si="24"/>
        <v>2.2991211631091271E-2</v>
      </c>
      <c r="M428" s="136">
        <v>32</v>
      </c>
      <c r="N428" s="136">
        <v>12822</v>
      </c>
      <c r="O428" s="137">
        <v>954582.14000000025</v>
      </c>
    </row>
    <row r="429" spans="1:15" x14ac:dyDescent="0.35">
      <c r="A429">
        <v>2021</v>
      </c>
      <c r="B429" t="s">
        <v>2</v>
      </c>
      <c r="C429" s="2" t="s">
        <v>92</v>
      </c>
      <c r="D429" s="136">
        <v>68</v>
      </c>
      <c r="E429" s="137">
        <v>91147.16</v>
      </c>
      <c r="F429" s="141">
        <f t="shared" si="23"/>
        <v>6.3873755401089607</v>
      </c>
      <c r="G429" s="139">
        <v>3</v>
      </c>
      <c r="H429" s="139"/>
      <c r="I429" s="138">
        <v>6.29</v>
      </c>
      <c r="J429" s="139">
        <v>65</v>
      </c>
      <c r="K429" s="137">
        <v>50902.879999999997</v>
      </c>
      <c r="L429" s="142">
        <f t="shared" si="24"/>
        <v>2.287102444332963E-2</v>
      </c>
      <c r="M429" s="136">
        <v>33</v>
      </c>
      <c r="N429" s="136">
        <v>10646</v>
      </c>
      <c r="O429" s="137">
        <v>2225649.3200000012</v>
      </c>
    </row>
    <row r="430" spans="1:15" x14ac:dyDescent="0.35">
      <c r="A430">
        <v>2021</v>
      </c>
      <c r="B430" t="s">
        <v>2</v>
      </c>
      <c r="C430" s="2" t="s">
        <v>0</v>
      </c>
      <c r="D430" s="136">
        <v>114</v>
      </c>
      <c r="E430" s="137">
        <v>176669.14</v>
      </c>
      <c r="F430" s="141">
        <f t="shared" si="23"/>
        <v>3.6264155745005726</v>
      </c>
      <c r="G430" s="139">
        <v>17</v>
      </c>
      <c r="H430" s="139"/>
      <c r="I430" s="138">
        <v>7.45</v>
      </c>
      <c r="J430" s="139">
        <v>34</v>
      </c>
      <c r="K430" s="137">
        <v>105409.14</v>
      </c>
      <c r="L430" s="142">
        <f t="shared" si="24"/>
        <v>2.2221419828217688E-2</v>
      </c>
      <c r="M430" s="136">
        <v>34</v>
      </c>
      <c r="N430" s="136">
        <v>31436</v>
      </c>
      <c r="O430" s="137">
        <v>4743582.5799999991</v>
      </c>
    </row>
    <row r="431" spans="1:15" x14ac:dyDescent="0.35">
      <c r="A431">
        <v>2021</v>
      </c>
      <c r="B431" t="s">
        <v>2</v>
      </c>
      <c r="C431" s="2" t="s">
        <v>62</v>
      </c>
      <c r="D431" s="136">
        <v>280</v>
      </c>
      <c r="E431" s="137">
        <v>326243</v>
      </c>
      <c r="F431" s="141">
        <f t="shared" si="23"/>
        <v>5.4964469396568649</v>
      </c>
      <c r="G431" s="139">
        <v>8</v>
      </c>
      <c r="H431" s="139"/>
      <c r="I431" s="138">
        <v>7.9863412885935228</v>
      </c>
      <c r="J431" s="139">
        <v>27</v>
      </c>
      <c r="K431" s="137">
        <v>164630.5</v>
      </c>
      <c r="L431" s="142">
        <f t="shared" si="24"/>
        <v>2.1883601388669082E-2</v>
      </c>
      <c r="M431" s="136">
        <v>35</v>
      </c>
      <c r="N431" s="136">
        <v>50942</v>
      </c>
      <c r="O431" s="137">
        <v>7523007.6199999964</v>
      </c>
    </row>
    <row r="432" spans="1:15" x14ac:dyDescent="0.35">
      <c r="A432">
        <v>2021</v>
      </c>
      <c r="B432" t="s">
        <v>2</v>
      </c>
      <c r="C432" s="2" t="s">
        <v>24</v>
      </c>
      <c r="D432" s="136">
        <v>6</v>
      </c>
      <c r="E432" s="137">
        <v>24051.200000000001</v>
      </c>
      <c r="F432" s="141">
        <f t="shared" si="23"/>
        <v>1.2033694344163659</v>
      </c>
      <c r="G432" s="139">
        <v>61</v>
      </c>
      <c r="H432" s="139"/>
      <c r="I432" s="138">
        <v>5.74</v>
      </c>
      <c r="J432" s="139">
        <v>71</v>
      </c>
      <c r="K432" s="137">
        <v>24051.200000000001</v>
      </c>
      <c r="L432" s="142">
        <f t="shared" si="24"/>
        <v>2.1543790213329854E-2</v>
      </c>
      <c r="M432" s="136">
        <v>36</v>
      </c>
      <c r="N432" s="136">
        <v>4986</v>
      </c>
      <c r="O432" s="137">
        <v>1116386.6599999999</v>
      </c>
    </row>
    <row r="433" spans="1:15" x14ac:dyDescent="0.35">
      <c r="A433">
        <v>2021</v>
      </c>
      <c r="B433" t="s">
        <v>2</v>
      </c>
      <c r="C433" s="2" t="s">
        <v>71</v>
      </c>
      <c r="D433" s="136">
        <v>9</v>
      </c>
      <c r="E433" s="137">
        <v>17076.82</v>
      </c>
      <c r="F433" s="141">
        <f t="shared" si="23"/>
        <v>2.0366598778004072</v>
      </c>
      <c r="G433" s="139">
        <v>45</v>
      </c>
      <c r="H433" s="139"/>
      <c r="I433" s="138">
        <v>6.87</v>
      </c>
      <c r="J433" s="139">
        <v>52</v>
      </c>
      <c r="K433" s="137">
        <v>17067.82</v>
      </c>
      <c r="L433" s="142">
        <f t="shared" si="24"/>
        <v>1.9953675606232846E-2</v>
      </c>
      <c r="M433" s="136">
        <v>37</v>
      </c>
      <c r="N433" s="136">
        <v>4419</v>
      </c>
      <c r="O433" s="137">
        <v>855372.23000000045</v>
      </c>
    </row>
    <row r="434" spans="1:15" x14ac:dyDescent="0.35">
      <c r="A434">
        <v>2021</v>
      </c>
      <c r="B434" t="s">
        <v>2</v>
      </c>
      <c r="C434" s="2" t="s">
        <v>93</v>
      </c>
      <c r="D434" s="136">
        <v>15</v>
      </c>
      <c r="E434" s="137">
        <v>42402.54</v>
      </c>
      <c r="F434" s="141">
        <f t="shared" si="23"/>
        <v>2.6297335203366057</v>
      </c>
      <c r="G434" s="139">
        <v>33</v>
      </c>
      <c r="H434" s="139"/>
      <c r="I434" s="138">
        <v>8.0299999999999994</v>
      </c>
      <c r="J434" s="139">
        <v>26</v>
      </c>
      <c r="K434" s="137">
        <v>27202.04</v>
      </c>
      <c r="L434" s="142">
        <f t="shared" si="24"/>
        <v>1.8182367379386302E-2</v>
      </c>
      <c r="M434" s="136">
        <v>38</v>
      </c>
      <c r="N434" s="136">
        <v>5704</v>
      </c>
      <c r="O434" s="137">
        <v>1496067.01</v>
      </c>
    </row>
    <row r="435" spans="1:15" x14ac:dyDescent="0.35">
      <c r="A435">
        <v>2021</v>
      </c>
      <c r="B435" t="s">
        <v>2</v>
      </c>
      <c r="C435" s="2" t="s">
        <v>28</v>
      </c>
      <c r="D435" s="136">
        <v>24</v>
      </c>
      <c r="E435" s="137">
        <v>65733.399999999994</v>
      </c>
      <c r="F435" s="141">
        <f t="shared" si="23"/>
        <v>2.7229407760381208</v>
      </c>
      <c r="G435" s="139">
        <v>30</v>
      </c>
      <c r="H435" s="139"/>
      <c r="I435" s="138">
        <v>6.64</v>
      </c>
      <c r="J435" s="139">
        <v>62</v>
      </c>
      <c r="K435" s="137">
        <v>22168.9</v>
      </c>
      <c r="L435" s="142">
        <f t="shared" si="24"/>
        <v>1.7516985187536062E-2</v>
      </c>
      <c r="M435" s="136">
        <v>39</v>
      </c>
      <c r="N435" s="136">
        <v>8814</v>
      </c>
      <c r="O435" s="137">
        <v>1265565.95</v>
      </c>
    </row>
    <row r="436" spans="1:15" x14ac:dyDescent="0.35">
      <c r="A436">
        <v>2021</v>
      </c>
      <c r="B436" t="s">
        <v>2</v>
      </c>
      <c r="C436" s="2" t="s">
        <v>19</v>
      </c>
      <c r="D436" s="136">
        <v>50</v>
      </c>
      <c r="E436" s="137">
        <v>112652.89</v>
      </c>
      <c r="F436" s="141">
        <f t="shared" si="23"/>
        <v>3.4291200877854742</v>
      </c>
      <c r="G436" s="139">
        <v>19</v>
      </c>
      <c r="H436" s="139"/>
      <c r="I436" s="138">
        <v>8.84</v>
      </c>
      <c r="J436" s="139">
        <v>12</v>
      </c>
      <c r="K436" s="137">
        <v>40945.879999999997</v>
      </c>
      <c r="L436" s="142">
        <f t="shared" si="24"/>
        <v>1.7197014932845259E-2</v>
      </c>
      <c r="M436" s="136">
        <v>40</v>
      </c>
      <c r="N436" s="136">
        <v>14581</v>
      </c>
      <c r="O436" s="137">
        <v>2380987.64</v>
      </c>
    </row>
    <row r="437" spans="1:15" x14ac:dyDescent="0.35">
      <c r="A437">
        <v>2021</v>
      </c>
      <c r="B437" t="s">
        <v>2</v>
      </c>
      <c r="C437" s="2" t="s">
        <v>74</v>
      </c>
      <c r="D437" s="136">
        <v>5</v>
      </c>
      <c r="E437" s="137">
        <v>15394.44</v>
      </c>
      <c r="F437" s="141">
        <f t="shared" si="23"/>
        <v>1.5581177937052042</v>
      </c>
      <c r="G437" s="139">
        <v>54</v>
      </c>
      <c r="H437" s="139"/>
      <c r="I437" s="138">
        <v>4.88</v>
      </c>
      <c r="J437" s="139">
        <v>74</v>
      </c>
      <c r="K437" s="137">
        <v>15394.44</v>
      </c>
      <c r="L437" s="142">
        <f t="shared" si="24"/>
        <v>1.6292846970437834E-2</v>
      </c>
      <c r="M437" s="136">
        <v>41</v>
      </c>
      <c r="N437" s="136">
        <v>3209</v>
      </c>
      <c r="O437" s="137">
        <v>944858.81000000017</v>
      </c>
    </row>
    <row r="438" spans="1:15" x14ac:dyDescent="0.35">
      <c r="A438">
        <v>2021</v>
      </c>
      <c r="B438" t="s">
        <v>2</v>
      </c>
      <c r="C438" s="2" t="s">
        <v>78</v>
      </c>
      <c r="D438" s="136">
        <v>254</v>
      </c>
      <c r="E438" s="137">
        <v>494765.73</v>
      </c>
      <c r="F438" s="141">
        <f t="shared" si="23"/>
        <v>2.678449030380361</v>
      </c>
      <c r="G438" s="139">
        <v>32</v>
      </c>
      <c r="H438" s="139"/>
      <c r="I438" s="138">
        <v>9.3800000000000008</v>
      </c>
      <c r="J438" s="139">
        <v>9</v>
      </c>
      <c r="K438" s="137">
        <v>325484.59000000003</v>
      </c>
      <c r="L438" s="142">
        <f t="shared" si="24"/>
        <v>1.624673763165679E-2</v>
      </c>
      <c r="M438" s="136">
        <v>42</v>
      </c>
      <c r="N438" s="136">
        <v>94831</v>
      </c>
      <c r="O438" s="137">
        <v>20033842.94000002</v>
      </c>
    </row>
    <row r="439" spans="1:15" x14ac:dyDescent="0.35">
      <c r="A439">
        <v>2021</v>
      </c>
      <c r="B439" t="s">
        <v>2</v>
      </c>
      <c r="C439" s="2" t="s">
        <v>47</v>
      </c>
      <c r="D439" s="136">
        <v>18</v>
      </c>
      <c r="E439" s="137">
        <v>58092.93</v>
      </c>
      <c r="F439" s="141">
        <f t="shared" si="23"/>
        <v>1.1557724412482342</v>
      </c>
      <c r="G439" s="139">
        <v>64</v>
      </c>
      <c r="H439" s="139"/>
      <c r="I439" s="138">
        <v>6.39</v>
      </c>
      <c r="J439" s="139">
        <v>64</v>
      </c>
      <c r="K439" s="137">
        <v>32164.93</v>
      </c>
      <c r="L439" s="142">
        <f t="shared" si="24"/>
        <v>1.4043796446252041E-2</v>
      </c>
      <c r="M439" s="136">
        <v>43</v>
      </c>
      <c r="N439" s="136">
        <v>15574</v>
      </c>
      <c r="O439" s="137">
        <v>2290330.1199999992</v>
      </c>
    </row>
    <row r="440" spans="1:15" x14ac:dyDescent="0.35">
      <c r="A440">
        <v>2021</v>
      </c>
      <c r="B440" t="s">
        <v>2</v>
      </c>
      <c r="C440" s="2" t="s">
        <v>61</v>
      </c>
      <c r="D440" s="136">
        <v>41</v>
      </c>
      <c r="E440" s="137">
        <v>42302.04</v>
      </c>
      <c r="F440" s="141">
        <f t="shared" si="23"/>
        <v>3.0456098648046352</v>
      </c>
      <c r="G440" s="139">
        <v>27</v>
      </c>
      <c r="H440" s="139"/>
      <c r="I440" s="138">
        <v>6.02</v>
      </c>
      <c r="J440" s="139">
        <v>69</v>
      </c>
      <c r="K440" s="137">
        <v>42302.04</v>
      </c>
      <c r="L440" s="142">
        <f t="shared" si="24"/>
        <v>1.3645730437498426E-2</v>
      </c>
      <c r="M440" s="136">
        <v>44</v>
      </c>
      <c r="N440" s="136">
        <v>13462</v>
      </c>
      <c r="O440" s="137">
        <v>3100020.200000003</v>
      </c>
    </row>
    <row r="441" spans="1:15" x14ac:dyDescent="0.35">
      <c r="A441">
        <v>2021</v>
      </c>
      <c r="B441" t="s">
        <v>2</v>
      </c>
      <c r="C441" s="2" t="s">
        <v>32</v>
      </c>
      <c r="D441" s="136">
        <v>25</v>
      </c>
      <c r="E441" s="137">
        <v>63640.15</v>
      </c>
      <c r="F441" s="141">
        <f t="shared" si="23"/>
        <v>4.3282548476454297</v>
      </c>
      <c r="G441" s="139">
        <v>13</v>
      </c>
      <c r="H441" s="139"/>
      <c r="I441" s="138">
        <v>12.06</v>
      </c>
      <c r="J441" s="139">
        <v>2</v>
      </c>
      <c r="K441" s="137">
        <v>11274.06</v>
      </c>
      <c r="L441" s="142">
        <f t="shared" si="24"/>
        <v>1.3435175249035336E-2</v>
      </c>
      <c r="M441" s="136">
        <v>45</v>
      </c>
      <c r="N441" s="136">
        <v>5776</v>
      </c>
      <c r="O441" s="137">
        <v>839144.98999999964</v>
      </c>
    </row>
    <row r="442" spans="1:15" x14ac:dyDescent="0.35">
      <c r="A442">
        <v>2021</v>
      </c>
      <c r="B442" t="s">
        <v>2</v>
      </c>
      <c r="C442" s="2" t="s">
        <v>77</v>
      </c>
      <c r="D442" s="136">
        <v>62</v>
      </c>
      <c r="E442" s="137">
        <v>116216</v>
      </c>
      <c r="F442" s="141">
        <f t="shared" si="23"/>
        <v>5.8773343444876289</v>
      </c>
      <c r="G442" s="139">
        <v>6</v>
      </c>
      <c r="H442" s="139"/>
      <c r="I442" s="138">
        <v>7.54</v>
      </c>
      <c r="J442" s="139">
        <v>33</v>
      </c>
      <c r="K442" s="137">
        <v>32716.5</v>
      </c>
      <c r="L442" s="142">
        <f t="shared" si="24"/>
        <v>1.3321905726741015E-2</v>
      </c>
      <c r="M442" s="136">
        <v>46</v>
      </c>
      <c r="N442" s="136">
        <v>10549</v>
      </c>
      <c r="O442" s="137">
        <v>2455842.33</v>
      </c>
    </row>
    <row r="443" spans="1:15" x14ac:dyDescent="0.35">
      <c r="A443">
        <v>2021</v>
      </c>
      <c r="B443" t="s">
        <v>2</v>
      </c>
      <c r="C443" s="2" t="s">
        <v>45</v>
      </c>
      <c r="D443" s="136">
        <v>8</v>
      </c>
      <c r="E443" s="137">
        <v>32193</v>
      </c>
      <c r="F443" s="141">
        <f t="shared" si="23"/>
        <v>1.5328607012837709</v>
      </c>
      <c r="G443" s="139">
        <v>56</v>
      </c>
      <c r="H443" s="139"/>
      <c r="I443" s="138">
        <v>7.95</v>
      </c>
      <c r="J443" s="139">
        <v>28</v>
      </c>
      <c r="K443" s="137">
        <v>7588</v>
      </c>
      <c r="L443" s="142">
        <f t="shared" si="24"/>
        <v>1.1998787154751226E-2</v>
      </c>
      <c r="M443" s="136">
        <v>47</v>
      </c>
      <c r="N443" s="136">
        <v>5219</v>
      </c>
      <c r="O443" s="137">
        <v>632397.25</v>
      </c>
    </row>
    <row r="444" spans="1:15" x14ac:dyDescent="0.35">
      <c r="A444">
        <v>2021</v>
      </c>
      <c r="B444" t="s">
        <v>2</v>
      </c>
      <c r="C444" s="2" t="s">
        <v>20</v>
      </c>
      <c r="D444" s="136">
        <v>32</v>
      </c>
      <c r="E444" s="137">
        <v>76332.09</v>
      </c>
      <c r="F444" s="141">
        <f t="shared" si="23"/>
        <v>2.4848578971890047</v>
      </c>
      <c r="G444" s="139">
        <v>34</v>
      </c>
      <c r="H444" s="139"/>
      <c r="I444" s="138">
        <v>7.0430051670049822</v>
      </c>
      <c r="J444" s="139">
        <v>44</v>
      </c>
      <c r="K444" s="137">
        <v>21243.71</v>
      </c>
      <c r="L444" s="142">
        <f t="shared" si="24"/>
        <v>1.0632079711577423E-2</v>
      </c>
      <c r="M444" s="136">
        <v>48</v>
      </c>
      <c r="N444" s="136">
        <v>12878</v>
      </c>
      <c r="O444" s="137">
        <v>1998076.6300000011</v>
      </c>
    </row>
    <row r="445" spans="1:15" x14ac:dyDescent="0.35">
      <c r="A445">
        <v>2021</v>
      </c>
      <c r="B445" t="s">
        <v>2</v>
      </c>
      <c r="C445" s="2" t="s">
        <v>89</v>
      </c>
      <c r="D445" s="136">
        <v>16</v>
      </c>
      <c r="E445" s="137">
        <v>15001.46</v>
      </c>
      <c r="F445" s="141">
        <f t="shared" si="23"/>
        <v>2.8520499108734403</v>
      </c>
      <c r="G445" s="139">
        <v>29</v>
      </c>
      <c r="H445" s="139"/>
      <c r="I445" s="138">
        <v>5.63</v>
      </c>
      <c r="J445" s="139">
        <v>72</v>
      </c>
      <c r="K445" s="137">
        <v>8162.46</v>
      </c>
      <c r="L445" s="142">
        <f t="shared" si="24"/>
        <v>1.0460331288292766E-2</v>
      </c>
      <c r="M445" s="136">
        <v>49</v>
      </c>
      <c r="N445" s="136">
        <v>5610</v>
      </c>
      <c r="O445" s="137">
        <v>780325.19000000029</v>
      </c>
    </row>
    <row r="446" spans="1:15" x14ac:dyDescent="0.35">
      <c r="A446">
        <v>2021</v>
      </c>
      <c r="B446" t="s">
        <v>2</v>
      </c>
      <c r="C446" s="2" t="s">
        <v>66</v>
      </c>
      <c r="D446" s="136">
        <v>12</v>
      </c>
      <c r="E446" s="137">
        <v>22485.95</v>
      </c>
      <c r="F446" s="141">
        <f t="shared" si="23"/>
        <v>2.1432398642614752</v>
      </c>
      <c r="G446" s="139">
        <v>43</v>
      </c>
      <c r="H446" s="139"/>
      <c r="I446" s="138">
        <v>7.1</v>
      </c>
      <c r="J446" s="139">
        <v>40</v>
      </c>
      <c r="K446" s="137">
        <v>8699.4500000000007</v>
      </c>
      <c r="L446" s="142">
        <f t="shared" si="24"/>
        <v>1.0130538022406075E-2</v>
      </c>
      <c r="M446" s="136">
        <v>50</v>
      </c>
      <c r="N446" s="136">
        <v>5599</v>
      </c>
      <c r="O446" s="137">
        <v>858735.23999999953</v>
      </c>
    </row>
    <row r="447" spans="1:15" x14ac:dyDescent="0.35">
      <c r="A447">
        <v>2021</v>
      </c>
      <c r="B447" t="s">
        <v>2</v>
      </c>
      <c r="C447" s="2" t="s">
        <v>83</v>
      </c>
      <c r="D447" s="136">
        <v>35</v>
      </c>
      <c r="E447" s="137">
        <v>66231.199999999997</v>
      </c>
      <c r="F447" s="141">
        <f t="shared" si="23"/>
        <v>3.2780743654584623</v>
      </c>
      <c r="G447" s="139">
        <v>23</v>
      </c>
      <c r="H447" s="139"/>
      <c r="I447" s="138">
        <v>7.04</v>
      </c>
      <c r="J447" s="139">
        <v>45</v>
      </c>
      <c r="K447" s="137">
        <v>21379.200000000001</v>
      </c>
      <c r="L447" s="142">
        <f t="shared" si="24"/>
        <v>9.6796924252739308E-3</v>
      </c>
      <c r="M447" s="136">
        <v>51</v>
      </c>
      <c r="N447" s="136">
        <v>10677</v>
      </c>
      <c r="O447" s="137">
        <v>2208665.2200000021</v>
      </c>
    </row>
    <row r="448" spans="1:15" x14ac:dyDescent="0.35">
      <c r="A448">
        <v>2021</v>
      </c>
      <c r="B448" t="s">
        <v>2</v>
      </c>
      <c r="C448" s="2" t="s">
        <v>80</v>
      </c>
      <c r="D448" s="136">
        <v>1</v>
      </c>
      <c r="E448" s="137">
        <v>4245.5</v>
      </c>
      <c r="F448" s="141">
        <f t="shared" si="23"/>
        <v>0.21659085986571366</v>
      </c>
      <c r="G448" s="139">
        <v>76</v>
      </c>
      <c r="H448" s="139"/>
      <c r="I448" s="138">
        <v>6.22</v>
      </c>
      <c r="J448" s="139">
        <v>67</v>
      </c>
      <c r="K448" s="137">
        <v>3881.5</v>
      </c>
      <c r="L448" s="142">
        <f t="shared" si="24"/>
        <v>9.4059218317128317E-3</v>
      </c>
      <c r="M448" s="136">
        <v>52</v>
      </c>
      <c r="N448" s="136">
        <v>4617</v>
      </c>
      <c r="O448" s="137">
        <v>412665.55999999988</v>
      </c>
    </row>
    <row r="449" spans="1:15" x14ac:dyDescent="0.35">
      <c r="A449">
        <v>2021</v>
      </c>
      <c r="B449" t="s">
        <v>2</v>
      </c>
      <c r="C449" s="2" t="s">
        <v>73</v>
      </c>
      <c r="D449" s="136">
        <v>38</v>
      </c>
      <c r="E449" s="137">
        <v>144088.92000000001</v>
      </c>
      <c r="F449" s="141">
        <f t="shared" si="23"/>
        <v>1.5418323460196379</v>
      </c>
      <c r="G449" s="139">
        <v>55</v>
      </c>
      <c r="H449" s="139"/>
      <c r="I449" s="138">
        <v>9.8000000000000007</v>
      </c>
      <c r="J449" s="139">
        <v>7</v>
      </c>
      <c r="K449" s="137">
        <v>45300.44</v>
      </c>
      <c r="L449" s="142">
        <f t="shared" si="24"/>
        <v>9.3458211353758154E-3</v>
      </c>
      <c r="M449" s="136">
        <v>53</v>
      </c>
      <c r="N449" s="136">
        <v>24646</v>
      </c>
      <c r="O449" s="137">
        <v>4847133.2099999981</v>
      </c>
    </row>
    <row r="450" spans="1:15" x14ac:dyDescent="0.35">
      <c r="A450">
        <v>2021</v>
      </c>
      <c r="B450" t="s">
        <v>2</v>
      </c>
      <c r="C450" s="2" t="s">
        <v>48</v>
      </c>
      <c r="D450" s="136">
        <v>4</v>
      </c>
      <c r="E450" s="137">
        <v>16020.5</v>
      </c>
      <c r="F450" s="141">
        <f t="shared" ref="F450:F475" si="25">(D450/N450)*1000</f>
        <v>2.0020020020020022</v>
      </c>
      <c r="G450" s="139">
        <v>46</v>
      </c>
      <c r="H450" s="139"/>
      <c r="I450" s="138">
        <v>7</v>
      </c>
      <c r="J450" s="139">
        <v>50</v>
      </c>
      <c r="K450" s="137">
        <v>1646</v>
      </c>
      <c r="L450" s="142">
        <f t="shared" ref="L450:L475" si="26">K450/O450</f>
        <v>8.7206051103911521E-3</v>
      </c>
      <c r="M450" s="136">
        <v>54</v>
      </c>
      <c r="N450" s="136">
        <v>1998</v>
      </c>
      <c r="O450" s="137">
        <v>188748.37</v>
      </c>
    </row>
    <row r="451" spans="1:15" x14ac:dyDescent="0.35">
      <c r="A451">
        <v>2021</v>
      </c>
      <c r="B451" t="s">
        <v>2</v>
      </c>
      <c r="C451" s="2" t="s">
        <v>75</v>
      </c>
      <c r="D451" s="136">
        <v>33</v>
      </c>
      <c r="E451" s="137">
        <v>43269.78</v>
      </c>
      <c r="F451" s="141">
        <f t="shared" si="25"/>
        <v>2.7120315581854042</v>
      </c>
      <c r="G451" s="139">
        <v>31</v>
      </c>
      <c r="H451" s="139"/>
      <c r="I451" s="138">
        <v>7.39</v>
      </c>
      <c r="J451" s="139">
        <v>35</v>
      </c>
      <c r="K451" s="137">
        <v>17580.68</v>
      </c>
      <c r="L451" s="142">
        <f t="shared" si="26"/>
        <v>8.4599138278020694E-3</v>
      </c>
      <c r="M451" s="136">
        <v>55</v>
      </c>
      <c r="N451" s="136">
        <v>12168</v>
      </c>
      <c r="O451" s="137">
        <v>2078115.7300000009</v>
      </c>
    </row>
    <row r="452" spans="1:15" x14ac:dyDescent="0.35">
      <c r="A452">
        <v>2021</v>
      </c>
      <c r="B452" t="s">
        <v>2</v>
      </c>
      <c r="C452" s="2" t="s">
        <v>52</v>
      </c>
      <c r="D452" s="136">
        <v>132</v>
      </c>
      <c r="E452" s="137">
        <v>259910.40999999997</v>
      </c>
      <c r="F452" s="141">
        <f t="shared" si="25"/>
        <v>2.4453954315567166</v>
      </c>
      <c r="G452" s="139">
        <v>36</v>
      </c>
      <c r="H452" s="139"/>
      <c r="I452" s="138">
        <v>6.6735241934448535</v>
      </c>
      <c r="J452" s="139">
        <v>61</v>
      </c>
      <c r="K452" s="137">
        <v>66314.41</v>
      </c>
      <c r="L452" s="142">
        <f t="shared" si="26"/>
        <v>7.6250685734790052E-3</v>
      </c>
      <c r="M452" s="136">
        <v>56</v>
      </c>
      <c r="N452" s="136">
        <v>53979</v>
      </c>
      <c r="O452" s="137">
        <v>8696893.5899999999</v>
      </c>
    </row>
    <row r="453" spans="1:15" x14ac:dyDescent="0.35">
      <c r="A453">
        <v>2021</v>
      </c>
      <c r="B453" t="s">
        <v>2</v>
      </c>
      <c r="C453" s="2" t="s">
        <v>88</v>
      </c>
      <c r="D453" s="136">
        <v>16</v>
      </c>
      <c r="E453" s="137">
        <v>38795.4</v>
      </c>
      <c r="F453" s="141">
        <f t="shared" si="25"/>
        <v>2.3539796969251139</v>
      </c>
      <c r="G453" s="139">
        <v>38</v>
      </c>
      <c r="H453" s="139"/>
      <c r="I453" s="138">
        <v>8.0500000000000007</v>
      </c>
      <c r="J453" s="139">
        <v>25</v>
      </c>
      <c r="K453" s="137">
        <v>21165.15</v>
      </c>
      <c r="L453" s="142">
        <f t="shared" si="26"/>
        <v>6.8085164122057588E-3</v>
      </c>
      <c r="M453" s="136">
        <v>57</v>
      </c>
      <c r="N453" s="136">
        <v>6797</v>
      </c>
      <c r="O453" s="137">
        <v>3108628.77</v>
      </c>
    </row>
    <row r="454" spans="1:15" x14ac:dyDescent="0.35">
      <c r="A454">
        <v>2021</v>
      </c>
      <c r="B454" t="s">
        <v>2</v>
      </c>
      <c r="C454" s="2" t="s">
        <v>87</v>
      </c>
      <c r="D454" s="136">
        <v>13</v>
      </c>
      <c r="E454" s="137">
        <v>45331.7</v>
      </c>
      <c r="F454" s="141">
        <f t="shared" si="25"/>
        <v>0.955741802676077</v>
      </c>
      <c r="G454" s="139">
        <v>66</v>
      </c>
      <c r="H454" s="139"/>
      <c r="I454" s="138">
        <v>6.29</v>
      </c>
      <c r="J454" s="139">
        <v>66</v>
      </c>
      <c r="K454" s="137">
        <v>19827.2</v>
      </c>
      <c r="L454" s="142">
        <f t="shared" si="26"/>
        <v>6.6186112335543485E-3</v>
      </c>
      <c r="M454" s="136">
        <v>58</v>
      </c>
      <c r="N454" s="136">
        <v>13602</v>
      </c>
      <c r="O454" s="137">
        <v>2995673.7600000012</v>
      </c>
    </row>
    <row r="455" spans="1:15" x14ac:dyDescent="0.35">
      <c r="A455">
        <v>2021</v>
      </c>
      <c r="B455" t="s">
        <v>2</v>
      </c>
      <c r="C455" s="2" t="s">
        <v>44</v>
      </c>
      <c r="D455" s="136">
        <v>16</v>
      </c>
      <c r="E455" s="137">
        <v>40545.53</v>
      </c>
      <c r="F455" s="141">
        <f t="shared" si="25"/>
        <v>2.2475066722854331</v>
      </c>
      <c r="G455" s="139">
        <v>39</v>
      </c>
      <c r="H455" s="139"/>
      <c r="I455" s="138">
        <v>8.58</v>
      </c>
      <c r="J455" s="139">
        <v>18</v>
      </c>
      <c r="K455" s="137">
        <v>11439.57</v>
      </c>
      <c r="L455" s="142">
        <f t="shared" si="26"/>
        <v>6.2078943506906209E-3</v>
      </c>
      <c r="M455" s="136">
        <v>59</v>
      </c>
      <c r="N455" s="136">
        <v>7119</v>
      </c>
      <c r="O455" s="137">
        <v>1842745.6</v>
      </c>
    </row>
    <row r="456" spans="1:15" x14ac:dyDescent="0.35">
      <c r="A456">
        <v>2021</v>
      </c>
      <c r="B456" t="s">
        <v>2</v>
      </c>
      <c r="C456" s="2" t="s">
        <v>79</v>
      </c>
      <c r="D456" s="136">
        <v>6</v>
      </c>
      <c r="E456" s="137">
        <v>19318</v>
      </c>
      <c r="F456" s="141">
        <f t="shared" si="25"/>
        <v>0.49689440993788819</v>
      </c>
      <c r="G456" s="139">
        <v>72</v>
      </c>
      <c r="H456" s="139"/>
      <c r="I456" s="138">
        <v>11.95</v>
      </c>
      <c r="J456" s="139">
        <v>3</v>
      </c>
      <c r="K456" s="137">
        <v>6721</v>
      </c>
      <c r="L456" s="142">
        <f t="shared" si="26"/>
        <v>6.1078828967355749E-3</v>
      </c>
      <c r="M456" s="136">
        <v>60</v>
      </c>
      <c r="N456" s="136">
        <v>12075</v>
      </c>
      <c r="O456" s="137">
        <v>1100381.28</v>
      </c>
    </row>
    <row r="457" spans="1:15" x14ac:dyDescent="0.35">
      <c r="A457">
        <v>2021</v>
      </c>
      <c r="B457" t="s">
        <v>2</v>
      </c>
      <c r="C457" s="2" t="s">
        <v>49</v>
      </c>
      <c r="D457" s="136">
        <v>15</v>
      </c>
      <c r="E457" s="137">
        <v>31777.54</v>
      </c>
      <c r="F457" s="141">
        <f t="shared" si="25"/>
        <v>2.0447110141766633</v>
      </c>
      <c r="G457" s="139">
        <v>44</v>
      </c>
      <c r="H457" s="139"/>
      <c r="I457" s="138">
        <v>6.69</v>
      </c>
      <c r="J457" s="139">
        <v>59</v>
      </c>
      <c r="K457" s="137">
        <v>15186.34</v>
      </c>
      <c r="L457" s="142">
        <f t="shared" si="26"/>
        <v>6.0388433439494673E-3</v>
      </c>
      <c r="M457" s="136">
        <v>61</v>
      </c>
      <c r="N457" s="136">
        <v>7336</v>
      </c>
      <c r="O457" s="137">
        <v>2514776.2799999998</v>
      </c>
    </row>
    <row r="458" spans="1:15" x14ac:dyDescent="0.35">
      <c r="A458">
        <v>2021</v>
      </c>
      <c r="B458" t="s">
        <v>2</v>
      </c>
      <c r="C458" s="2" t="s">
        <v>53</v>
      </c>
      <c r="D458" s="136">
        <v>2</v>
      </c>
      <c r="E458" s="137">
        <v>7714.24</v>
      </c>
      <c r="F458" s="141">
        <f t="shared" si="25"/>
        <v>0.4242681374628765</v>
      </c>
      <c r="G458" s="139">
        <v>74</v>
      </c>
      <c r="H458" s="139"/>
      <c r="I458" s="138">
        <v>6.86</v>
      </c>
      <c r="J458" s="139">
        <v>54</v>
      </c>
      <c r="K458" s="137">
        <v>3318.24</v>
      </c>
      <c r="L458" s="142">
        <f t="shared" si="26"/>
        <v>5.6585622861693918E-3</v>
      </c>
      <c r="M458" s="136">
        <v>62</v>
      </c>
      <c r="N458" s="136">
        <v>4714</v>
      </c>
      <c r="O458" s="137">
        <v>586410.44000000018</v>
      </c>
    </row>
    <row r="459" spans="1:15" x14ac:dyDescent="0.35">
      <c r="A459">
        <v>2021</v>
      </c>
      <c r="B459" t="s">
        <v>2</v>
      </c>
      <c r="C459" s="2" t="s">
        <v>16</v>
      </c>
      <c r="D459" s="136">
        <v>10</v>
      </c>
      <c r="E459" s="137">
        <v>10221.379999999999</v>
      </c>
      <c r="F459" s="141">
        <f t="shared" si="25"/>
        <v>2.1463833440652502</v>
      </c>
      <c r="G459" s="139">
        <v>42</v>
      </c>
      <c r="H459" s="139"/>
      <c r="I459" s="138">
        <v>7.07</v>
      </c>
      <c r="J459" s="139">
        <v>42</v>
      </c>
      <c r="K459" s="137">
        <v>4328.97</v>
      </c>
      <c r="L459" s="142">
        <f t="shared" si="26"/>
        <v>5.5770360464541318E-3</v>
      </c>
      <c r="M459" s="136">
        <v>63</v>
      </c>
      <c r="N459" s="136">
        <v>4659</v>
      </c>
      <c r="O459" s="137">
        <v>776213.38000000024</v>
      </c>
    </row>
    <row r="460" spans="1:15" x14ac:dyDescent="0.35">
      <c r="A460">
        <v>2021</v>
      </c>
      <c r="B460" t="s">
        <v>2</v>
      </c>
      <c r="C460" s="2" t="s">
        <v>84</v>
      </c>
      <c r="D460" s="136">
        <v>33</v>
      </c>
      <c r="E460" s="137">
        <v>137605.29999999999</v>
      </c>
      <c r="F460" s="141">
        <f t="shared" si="25"/>
        <v>2.158132234647832</v>
      </c>
      <c r="G460" s="139">
        <v>41</v>
      </c>
      <c r="H460" s="139"/>
      <c r="I460" s="138">
        <v>7.0637457970791298</v>
      </c>
      <c r="J460" s="139">
        <v>43</v>
      </c>
      <c r="K460" s="137">
        <v>17854.440000000002</v>
      </c>
      <c r="L460" s="142">
        <f t="shared" si="26"/>
        <v>5.5078236144909714E-3</v>
      </c>
      <c r="M460" s="136">
        <v>64</v>
      </c>
      <c r="N460" s="136">
        <v>15291</v>
      </c>
      <c r="O460" s="137">
        <v>3241650.649999999</v>
      </c>
    </row>
    <row r="461" spans="1:15" x14ac:dyDescent="0.35">
      <c r="A461">
        <v>2021</v>
      </c>
      <c r="B461" t="s">
        <v>2</v>
      </c>
      <c r="C461" s="2" t="s">
        <v>26</v>
      </c>
      <c r="D461" s="136">
        <v>18</v>
      </c>
      <c r="E461" s="137">
        <v>56571.5</v>
      </c>
      <c r="F461" s="141">
        <f t="shared" si="25"/>
        <v>1.3605442176870748</v>
      </c>
      <c r="G461" s="139">
        <v>58</v>
      </c>
      <c r="H461" s="139"/>
      <c r="I461" s="138">
        <v>8.4600000000000009</v>
      </c>
      <c r="J461" s="139">
        <v>20</v>
      </c>
      <c r="K461" s="137">
        <v>10963</v>
      </c>
      <c r="L461" s="142">
        <f t="shared" si="26"/>
        <v>5.3512895333775101E-3</v>
      </c>
      <c r="M461" s="136">
        <v>65</v>
      </c>
      <c r="N461" s="136">
        <v>13230</v>
      </c>
      <c r="O461" s="137">
        <v>2048665.08</v>
      </c>
    </row>
    <row r="462" spans="1:15" x14ac:dyDescent="0.35">
      <c r="A462">
        <v>2021</v>
      </c>
      <c r="B462" t="s">
        <v>2</v>
      </c>
      <c r="C462" s="2" t="s">
        <v>43</v>
      </c>
      <c r="D462" s="136">
        <v>50</v>
      </c>
      <c r="E462" s="137">
        <v>60009.25</v>
      </c>
      <c r="F462" s="141">
        <f t="shared" si="25"/>
        <v>3.8405407481373377</v>
      </c>
      <c r="G462" s="139">
        <v>16</v>
      </c>
      <c r="H462" s="139"/>
      <c r="I462" s="138">
        <v>6.42</v>
      </c>
      <c r="J462" s="139">
        <v>63</v>
      </c>
      <c r="K462" s="137">
        <v>8400</v>
      </c>
      <c r="L462" s="142">
        <f t="shared" si="26"/>
        <v>4.2859832967679428E-3</v>
      </c>
      <c r="M462" s="136">
        <v>66</v>
      </c>
      <c r="N462" s="136">
        <v>13019</v>
      </c>
      <c r="O462" s="137">
        <v>1959876.98</v>
      </c>
    </row>
    <row r="463" spans="1:15" x14ac:dyDescent="0.35">
      <c r="A463">
        <v>2021</v>
      </c>
      <c r="B463" t="s">
        <v>2</v>
      </c>
      <c r="C463" s="2" t="s">
        <v>23</v>
      </c>
      <c r="D463" s="136">
        <v>21</v>
      </c>
      <c r="E463" s="137">
        <v>80997</v>
      </c>
      <c r="F463" s="141">
        <f t="shared" si="25"/>
        <v>2.1973422622161762</v>
      </c>
      <c r="G463" s="139">
        <v>40</v>
      </c>
      <c r="H463" s="139"/>
      <c r="I463" s="138">
        <v>7</v>
      </c>
      <c r="J463" s="139">
        <v>49</v>
      </c>
      <c r="K463" s="137">
        <v>10605</v>
      </c>
      <c r="L463" s="142">
        <f t="shared" si="26"/>
        <v>4.08528412166823E-3</v>
      </c>
      <c r="M463" s="136">
        <v>67</v>
      </c>
      <c r="N463" s="136">
        <v>9557</v>
      </c>
      <c r="O463" s="137">
        <v>2595902.6799999988</v>
      </c>
    </row>
    <row r="464" spans="1:15" x14ac:dyDescent="0.35">
      <c r="A464">
        <v>2021</v>
      </c>
      <c r="B464" t="s">
        <v>2</v>
      </c>
      <c r="C464" s="2" t="s">
        <v>58</v>
      </c>
      <c r="D464" s="136">
        <v>11</v>
      </c>
      <c r="E464" s="137">
        <v>12387</v>
      </c>
      <c r="F464" s="141">
        <f t="shared" si="25"/>
        <v>1.3869625520110958</v>
      </c>
      <c r="G464" s="139">
        <v>57</v>
      </c>
      <c r="H464" s="139"/>
      <c r="I464" s="138">
        <v>7.69</v>
      </c>
      <c r="J464" s="139">
        <v>31</v>
      </c>
      <c r="K464" s="137">
        <v>7868</v>
      </c>
      <c r="L464" s="142">
        <f t="shared" si="26"/>
        <v>3.7955143031626511E-3</v>
      </c>
      <c r="M464" s="136">
        <v>68</v>
      </c>
      <c r="N464" s="136">
        <v>7931</v>
      </c>
      <c r="O464" s="137">
        <v>2072973.350000001</v>
      </c>
    </row>
    <row r="465" spans="1:15" x14ac:dyDescent="0.35">
      <c r="A465">
        <v>2021</v>
      </c>
      <c r="B465" t="s">
        <v>2</v>
      </c>
      <c r="C465" s="2" t="s">
        <v>57</v>
      </c>
      <c r="D465" s="136">
        <v>7</v>
      </c>
      <c r="E465" s="137">
        <v>17112.080000000002</v>
      </c>
      <c r="F465" s="141">
        <f t="shared" si="25"/>
        <v>1.2931830777757252</v>
      </c>
      <c r="G465" s="139">
        <v>60</v>
      </c>
      <c r="H465" s="139"/>
      <c r="I465" s="138">
        <v>6.01</v>
      </c>
      <c r="J465" s="139">
        <v>70</v>
      </c>
      <c r="K465" s="137">
        <v>1890.6</v>
      </c>
      <c r="L465" s="142">
        <f t="shared" si="26"/>
        <v>2.238578207061072E-3</v>
      </c>
      <c r="M465" s="136">
        <v>69</v>
      </c>
      <c r="N465" s="136">
        <v>5413</v>
      </c>
      <c r="O465" s="137">
        <v>844553.91999999993</v>
      </c>
    </row>
    <row r="466" spans="1:15" x14ac:dyDescent="0.35">
      <c r="A466">
        <v>2021</v>
      </c>
      <c r="B466" t="s">
        <v>2</v>
      </c>
      <c r="C466" s="2" t="s">
        <v>41</v>
      </c>
      <c r="D466" s="136">
        <v>1</v>
      </c>
      <c r="E466" s="137">
        <v>4613.3599999999997</v>
      </c>
      <c r="F466" s="141">
        <f t="shared" si="25"/>
        <v>0.40257648953301128</v>
      </c>
      <c r="G466" s="139">
        <v>75</v>
      </c>
      <c r="H466" s="139"/>
      <c r="I466" s="138">
        <v>4.8499999999999996</v>
      </c>
      <c r="J466" s="139">
        <v>75</v>
      </c>
      <c r="K466" s="137">
        <v>4613.3599999999997</v>
      </c>
      <c r="L466" s="142">
        <f t="shared" si="26"/>
        <v>1.9200399836581661E-3</v>
      </c>
      <c r="M466" s="136">
        <v>70</v>
      </c>
      <c r="N466" s="136">
        <v>2484</v>
      </c>
      <c r="O466" s="137">
        <v>2402741.6300000022</v>
      </c>
    </row>
    <row r="467" spans="1:15" x14ac:dyDescent="0.35">
      <c r="A467">
        <v>2021</v>
      </c>
      <c r="B467" t="s">
        <v>2</v>
      </c>
      <c r="C467" s="2" t="s">
        <v>31</v>
      </c>
      <c r="D467" s="136">
        <v>4</v>
      </c>
      <c r="E467" s="137">
        <v>14635.45</v>
      </c>
      <c r="F467" s="141">
        <f t="shared" si="25"/>
        <v>0.83246618106139436</v>
      </c>
      <c r="G467" s="139">
        <v>67</v>
      </c>
      <c r="H467" s="139"/>
      <c r="I467" s="138">
        <v>6.81</v>
      </c>
      <c r="J467" s="139">
        <v>56</v>
      </c>
      <c r="K467" s="137">
        <v>1657.45</v>
      </c>
      <c r="L467" s="142">
        <f t="shared" si="26"/>
        <v>1.3108313182368084E-3</v>
      </c>
      <c r="M467" s="136">
        <v>71</v>
      </c>
      <c r="N467" s="136">
        <v>4805</v>
      </c>
      <c r="O467" s="137">
        <v>1264426.610000001</v>
      </c>
    </row>
    <row r="468" spans="1:15" x14ac:dyDescent="0.35">
      <c r="A468">
        <v>2021</v>
      </c>
      <c r="B468" t="s">
        <v>2</v>
      </c>
      <c r="C468" s="2" t="s">
        <v>59</v>
      </c>
      <c r="D468" s="136">
        <v>5</v>
      </c>
      <c r="E468" s="137">
        <v>17499.73</v>
      </c>
      <c r="F468" s="141">
        <f t="shared" si="25"/>
        <v>0.63155235569028678</v>
      </c>
      <c r="G468" s="139">
        <v>69</v>
      </c>
      <c r="H468" s="139"/>
      <c r="I468" s="138">
        <v>8.6199999999999992</v>
      </c>
      <c r="J468" s="139">
        <v>17</v>
      </c>
      <c r="K468" s="137">
        <v>3277.48</v>
      </c>
      <c r="L468" s="142">
        <f t="shared" si="26"/>
        <v>1.0381964843009276E-3</v>
      </c>
      <c r="M468" s="136">
        <v>72</v>
      </c>
      <c r="N468" s="136">
        <v>7917</v>
      </c>
      <c r="O468" s="137">
        <v>3156897.6099999989</v>
      </c>
    </row>
    <row r="469" spans="1:15" x14ac:dyDescent="0.35">
      <c r="A469">
        <v>2021</v>
      </c>
      <c r="B469" t="s">
        <v>2</v>
      </c>
      <c r="C469" s="2" t="s">
        <v>17</v>
      </c>
      <c r="D469" s="136">
        <v>3</v>
      </c>
      <c r="E469" s="137">
        <v>9949.01</v>
      </c>
      <c r="F469" s="141">
        <f t="shared" si="25"/>
        <v>0.47824007651841227</v>
      </c>
      <c r="G469" s="139">
        <v>73</v>
      </c>
      <c r="H469" s="139"/>
      <c r="I469" s="138">
        <v>7.7</v>
      </c>
      <c r="J469" s="139">
        <v>30</v>
      </c>
      <c r="K469" s="137">
        <v>908.51</v>
      </c>
      <c r="L469" s="142">
        <f t="shared" si="26"/>
        <v>8.8377342057687673E-4</v>
      </c>
      <c r="M469" s="136">
        <v>73</v>
      </c>
      <c r="N469" s="136">
        <v>6273</v>
      </c>
      <c r="O469" s="137">
        <v>1027989.73</v>
      </c>
    </row>
    <row r="470" spans="1:15" x14ac:dyDescent="0.35">
      <c r="A470">
        <v>2021</v>
      </c>
      <c r="B470" t="s">
        <v>2</v>
      </c>
      <c r="C470" s="2" t="s">
        <v>50</v>
      </c>
      <c r="D470" s="136">
        <v>9</v>
      </c>
      <c r="E470" s="137">
        <v>29917.5</v>
      </c>
      <c r="F470" s="141">
        <f t="shared" si="25"/>
        <v>1.7039000378644453</v>
      </c>
      <c r="G470" s="139">
        <v>52</v>
      </c>
      <c r="H470" s="139"/>
      <c r="I470" s="138">
        <v>6.89</v>
      </c>
      <c r="J470" s="139">
        <v>51</v>
      </c>
      <c r="K470" s="137">
        <v>458</v>
      </c>
      <c r="L470" s="142">
        <f t="shared" si="26"/>
        <v>6.1402966621320514E-4</v>
      </c>
      <c r="M470" s="136">
        <v>74</v>
      </c>
      <c r="N470" s="136">
        <v>5282</v>
      </c>
      <c r="O470" s="137">
        <v>745892.30000000016</v>
      </c>
    </row>
    <row r="471" spans="1:15" x14ac:dyDescent="0.35">
      <c r="A471">
        <v>2021</v>
      </c>
      <c r="B471" t="s">
        <v>2</v>
      </c>
      <c r="C471" s="2" t="s">
        <v>29</v>
      </c>
      <c r="D471" s="136">
        <v>3</v>
      </c>
      <c r="E471" s="137">
        <v>3992.5</v>
      </c>
      <c r="F471" s="141">
        <f t="shared" si="25"/>
        <v>0.62370062370062374</v>
      </c>
      <c r="G471" s="139">
        <v>71</v>
      </c>
      <c r="H471" s="139"/>
      <c r="I471" s="138">
        <v>6.83</v>
      </c>
      <c r="J471" s="139">
        <v>55</v>
      </c>
      <c r="K471" s="137">
        <v>249.25</v>
      </c>
      <c r="L471" s="142">
        <f t="shared" si="26"/>
        <v>4.8605699914863493E-4</v>
      </c>
      <c r="M471" s="136">
        <v>75</v>
      </c>
      <c r="N471" s="136">
        <v>4810</v>
      </c>
      <c r="O471" s="137">
        <v>512799.93999999989</v>
      </c>
    </row>
    <row r="472" spans="1:15" x14ac:dyDescent="0.35">
      <c r="A472">
        <v>2021</v>
      </c>
      <c r="B472" t="s">
        <v>2</v>
      </c>
      <c r="C472" s="2" t="s">
        <v>33</v>
      </c>
      <c r="D472" s="136">
        <v>13</v>
      </c>
      <c r="E472" s="137">
        <v>29256.76</v>
      </c>
      <c r="F472" s="141">
        <f t="shared" si="25"/>
        <v>2.4051803885291396</v>
      </c>
      <c r="G472" s="139">
        <v>37</v>
      </c>
      <c r="H472" s="139"/>
      <c r="I472" s="138">
        <v>7.02</v>
      </c>
      <c r="J472" s="139">
        <v>47</v>
      </c>
      <c r="K472" s="137">
        <v>375.25</v>
      </c>
      <c r="L472" s="142">
        <f t="shared" si="26"/>
        <v>2.9007257101674181E-4</v>
      </c>
      <c r="M472" s="136">
        <v>76</v>
      </c>
      <c r="N472" s="136">
        <v>5405</v>
      </c>
      <c r="O472" s="137">
        <v>1293641.79</v>
      </c>
    </row>
    <row r="473" spans="1:15" x14ac:dyDescent="0.35">
      <c r="A473">
        <v>2021</v>
      </c>
      <c r="B473" t="s">
        <v>2</v>
      </c>
      <c r="C473" s="2" t="s">
        <v>35</v>
      </c>
      <c r="D473" s="136">
        <v>0</v>
      </c>
      <c r="E473" s="137">
        <v>0</v>
      </c>
      <c r="F473" s="141">
        <f t="shared" si="25"/>
        <v>0</v>
      </c>
      <c r="G473" s="139" t="e">
        <f t="shared" ref="G473:G475" si="27">D473/E473</f>
        <v>#DIV/0!</v>
      </c>
      <c r="H473" s="139"/>
      <c r="I473" s="138">
        <v>0</v>
      </c>
      <c r="J473" s="139" t="e">
        <f t="shared" ref="J473:J475" si="28">D473/E473</f>
        <v>#DIV/0!</v>
      </c>
      <c r="K473" s="137">
        <v>0</v>
      </c>
      <c r="L473" s="142">
        <f t="shared" si="26"/>
        <v>0</v>
      </c>
      <c r="M473" s="139" t="e">
        <f t="shared" ref="M473:M475" si="29">D473/E473</f>
        <v>#DIV/0!</v>
      </c>
      <c r="N473" s="136">
        <v>703</v>
      </c>
      <c r="O473" s="137">
        <v>128947.87</v>
      </c>
    </row>
    <row r="474" spans="1:15" x14ac:dyDescent="0.35">
      <c r="A474">
        <v>2021</v>
      </c>
      <c r="B474" t="s">
        <v>2</v>
      </c>
      <c r="C474" s="2" t="s">
        <v>68</v>
      </c>
      <c r="D474" s="136">
        <v>0</v>
      </c>
      <c r="E474" s="137">
        <v>0</v>
      </c>
      <c r="F474" s="141">
        <f t="shared" si="25"/>
        <v>0</v>
      </c>
      <c r="G474" s="139" t="e">
        <f t="shared" si="27"/>
        <v>#DIV/0!</v>
      </c>
      <c r="H474" s="139"/>
      <c r="I474" s="138">
        <v>0</v>
      </c>
      <c r="J474" s="139" t="e">
        <f t="shared" si="28"/>
        <v>#DIV/0!</v>
      </c>
      <c r="K474" s="137">
        <v>0</v>
      </c>
      <c r="L474" s="142">
        <f t="shared" si="26"/>
        <v>0</v>
      </c>
      <c r="M474" s="139" t="e">
        <f t="shared" si="29"/>
        <v>#DIV/0!</v>
      </c>
      <c r="N474" s="136">
        <v>179</v>
      </c>
      <c r="O474" s="137">
        <v>188123.54</v>
      </c>
    </row>
    <row r="475" spans="1:15" x14ac:dyDescent="0.35">
      <c r="A475">
        <v>2021</v>
      </c>
      <c r="B475" t="s">
        <v>2</v>
      </c>
      <c r="C475" s="2" t="s">
        <v>90</v>
      </c>
      <c r="D475" s="144">
        <v>0</v>
      </c>
      <c r="E475" s="147">
        <v>0</v>
      </c>
      <c r="F475" s="141">
        <f t="shared" si="25"/>
        <v>0</v>
      </c>
      <c r="G475" s="139" t="e">
        <f t="shared" si="27"/>
        <v>#DIV/0!</v>
      </c>
      <c r="H475" s="139"/>
      <c r="I475" s="148">
        <v>0</v>
      </c>
      <c r="J475" s="139" t="e">
        <f t="shared" si="28"/>
        <v>#DIV/0!</v>
      </c>
      <c r="K475" s="147">
        <v>0</v>
      </c>
      <c r="L475" s="142">
        <f t="shared" si="26"/>
        <v>0</v>
      </c>
      <c r="M475" s="139" t="e">
        <f t="shared" si="29"/>
        <v>#DIV/0!</v>
      </c>
      <c r="N475" s="136">
        <v>444</v>
      </c>
      <c r="O475" s="137">
        <v>21736.85</v>
      </c>
    </row>
  </sheetData>
  <sheetProtection algorithmName="SHA-512" hashValue="T/g1aJCuueAxWMKf7Kgr9UcD8WUU1Y+FZC/qOIExSpcK1qiKjBSoIlIX2s88nsiiHY79jwW3G7wbgwo7WgoZ0A==" saltValue="9au91ZN8ud3R6Xmsy5qTH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60F5-D13E-4E32-B785-89AB91266B66}">
  <sheetPr codeName="Leht1"/>
  <dimension ref="A1:S478"/>
  <sheetViews>
    <sheetView topLeftCell="B1" workbookViewId="0">
      <pane ySplit="1" topLeftCell="A479" activePane="bottomLeft" state="frozen"/>
      <selection pane="bottomLeft" activeCell="D497" sqref="D497"/>
    </sheetView>
  </sheetViews>
  <sheetFormatPr defaultRowHeight="14.5" x14ac:dyDescent="0.35"/>
  <cols>
    <col min="2" max="8" width="18.7265625" customWidth="1"/>
    <col min="9" max="9" width="23.54296875" customWidth="1"/>
    <col min="10" max="10" width="18.7265625" style="6" customWidth="1"/>
    <col min="11" max="15" width="18.7265625" customWidth="1"/>
  </cols>
  <sheetData>
    <row r="1" spans="1:16" ht="126.65" customHeight="1" x14ac:dyDescent="0.35">
      <c r="A1" t="s">
        <v>177</v>
      </c>
      <c r="B1" t="s">
        <v>94</v>
      </c>
      <c r="C1" t="s">
        <v>13</v>
      </c>
      <c r="D1" s="9" t="s">
        <v>7</v>
      </c>
      <c r="E1" s="1" t="s">
        <v>8</v>
      </c>
      <c r="F1" s="9" t="s">
        <v>9</v>
      </c>
      <c r="G1" s="10" t="s">
        <v>10</v>
      </c>
      <c r="H1" s="10" t="s">
        <v>180</v>
      </c>
      <c r="I1" s="9" t="s">
        <v>11</v>
      </c>
      <c r="J1" s="11" t="s">
        <v>95</v>
      </c>
      <c r="K1" s="9" t="s">
        <v>178</v>
      </c>
      <c r="L1" s="9" t="s">
        <v>12</v>
      </c>
      <c r="M1" s="10" t="s">
        <v>96</v>
      </c>
      <c r="N1" s="12" t="s">
        <v>14</v>
      </c>
      <c r="O1" s="12" t="s">
        <v>15</v>
      </c>
    </row>
    <row r="2" spans="1:16" x14ac:dyDescent="0.35">
      <c r="A2" s="45">
        <v>2022</v>
      </c>
      <c r="B2" s="45" t="s">
        <v>5</v>
      </c>
      <c r="C2" s="47" t="s">
        <v>16</v>
      </c>
      <c r="D2">
        <v>44</v>
      </c>
      <c r="E2" s="45">
        <v>29473.69</v>
      </c>
      <c r="F2" s="46">
        <f t="shared" ref="F2:F65" si="0">(D2/N2)*1000</f>
        <v>10.536398467432951</v>
      </c>
      <c r="G2" s="42">
        <v>15</v>
      </c>
      <c r="H2" s="45"/>
      <c r="I2" s="44">
        <f t="shared" ref="I2:I33" si="1">E2/D2</f>
        <v>669.85659090909087</v>
      </c>
      <c r="J2" s="42">
        <v>29</v>
      </c>
      <c r="K2" s="41">
        <v>23473.69</v>
      </c>
      <c r="L2" s="43">
        <f t="shared" ref="L2:L65" si="2">K2/O2</f>
        <v>2.6587334317117711E-2</v>
      </c>
      <c r="M2" s="42"/>
      <c r="N2" s="6">
        <v>4176</v>
      </c>
      <c r="O2" s="41">
        <v>882889.94000000006</v>
      </c>
      <c r="P2" s="41">
        <v>882889.94000000006</v>
      </c>
    </row>
    <row r="3" spans="1:16" x14ac:dyDescent="0.35">
      <c r="A3" s="45">
        <v>2022</v>
      </c>
      <c r="B3" s="45" t="s">
        <v>5</v>
      </c>
      <c r="C3" s="47" t="s">
        <v>17</v>
      </c>
      <c r="D3">
        <v>73</v>
      </c>
      <c r="E3" s="45">
        <v>42937</v>
      </c>
      <c r="F3" s="46">
        <f t="shared" si="0"/>
        <v>11.307311028500619</v>
      </c>
      <c r="G3" s="42">
        <v>12</v>
      </c>
      <c r="H3" s="45"/>
      <c r="I3" s="44">
        <f t="shared" si="1"/>
        <v>588.17808219178085</v>
      </c>
      <c r="J3" s="42">
        <v>32</v>
      </c>
      <c r="K3" s="41">
        <v>42937</v>
      </c>
      <c r="L3" s="43">
        <f t="shared" si="2"/>
        <v>2.9804753286515995E-2</v>
      </c>
      <c r="M3" s="42"/>
      <c r="N3" s="6">
        <v>6456</v>
      </c>
      <c r="O3" s="41">
        <v>1440609.1400000006</v>
      </c>
      <c r="P3" s="41">
        <v>1440609.1400000006</v>
      </c>
    </row>
    <row r="4" spans="1:16" x14ac:dyDescent="0.35">
      <c r="A4" s="45">
        <v>2022</v>
      </c>
      <c r="B4" s="45" t="s">
        <v>5</v>
      </c>
      <c r="C4" s="47" t="s">
        <v>18</v>
      </c>
      <c r="D4">
        <v>45</v>
      </c>
      <c r="E4" s="45">
        <v>100521</v>
      </c>
      <c r="F4" s="46">
        <f t="shared" si="0"/>
        <v>10.714285714285714</v>
      </c>
      <c r="G4" s="42">
        <v>14</v>
      </c>
      <c r="H4" s="45"/>
      <c r="I4" s="44">
        <f t="shared" si="1"/>
        <v>2233.8000000000002</v>
      </c>
      <c r="J4" s="42">
        <v>5</v>
      </c>
      <c r="K4" s="41">
        <v>63158</v>
      </c>
      <c r="L4" s="43">
        <f t="shared" si="2"/>
        <v>9.277292618145018E-2</v>
      </c>
      <c r="M4" s="42"/>
      <c r="N4" s="6">
        <v>4200</v>
      </c>
      <c r="O4" s="41">
        <v>680780.50999999989</v>
      </c>
      <c r="P4" s="41">
        <v>680780.50999999989</v>
      </c>
    </row>
    <row r="5" spans="1:16" x14ac:dyDescent="0.35">
      <c r="A5" s="45">
        <v>2022</v>
      </c>
      <c r="B5" s="45" t="s">
        <v>5</v>
      </c>
      <c r="C5" s="47" t="s">
        <v>19</v>
      </c>
      <c r="D5">
        <v>98</v>
      </c>
      <c r="E5" s="45">
        <v>12298.48</v>
      </c>
      <c r="F5" s="46">
        <f t="shared" si="0"/>
        <v>6.5935544641054964</v>
      </c>
      <c r="G5" s="42">
        <v>35</v>
      </c>
      <c r="H5" s="45"/>
      <c r="I5" s="44">
        <f t="shared" si="1"/>
        <v>125.49469387755101</v>
      </c>
      <c r="J5" s="42">
        <v>58</v>
      </c>
      <c r="K5" s="41">
        <v>12298.48</v>
      </c>
      <c r="L5" s="43">
        <f t="shared" si="2"/>
        <v>4.6788812582502131E-3</v>
      </c>
      <c r="M5" s="42"/>
      <c r="N5" s="6">
        <v>14863</v>
      </c>
      <c r="O5" s="41">
        <v>2628508.6799999983</v>
      </c>
      <c r="P5" s="41">
        <v>2628508.6799999983</v>
      </c>
    </row>
    <row r="6" spans="1:16" x14ac:dyDescent="0.35">
      <c r="A6" s="45">
        <v>2022</v>
      </c>
      <c r="B6" s="45" t="s">
        <v>5</v>
      </c>
      <c r="C6" s="47" t="s">
        <v>20</v>
      </c>
      <c r="D6">
        <v>90</v>
      </c>
      <c r="E6" s="45">
        <v>17000</v>
      </c>
      <c r="F6" s="46">
        <f t="shared" si="0"/>
        <v>6.6989207294380346</v>
      </c>
      <c r="G6" s="42">
        <v>33</v>
      </c>
      <c r="H6" s="45"/>
      <c r="I6" s="44">
        <f t="shared" si="1"/>
        <v>188.88888888888889</v>
      </c>
      <c r="J6" s="42">
        <v>55</v>
      </c>
      <c r="K6" s="41">
        <v>17000</v>
      </c>
      <c r="L6" s="43">
        <f t="shared" si="2"/>
        <v>5.3992658992929278E-3</v>
      </c>
      <c r="M6" s="42"/>
      <c r="N6" s="6">
        <v>13435</v>
      </c>
      <c r="O6" s="41">
        <v>3148576.1800000016</v>
      </c>
      <c r="P6" s="41">
        <v>3148576.1800000016</v>
      </c>
    </row>
    <row r="7" spans="1:16" x14ac:dyDescent="0.35">
      <c r="A7" s="45">
        <v>2022</v>
      </c>
      <c r="B7" s="45" t="s">
        <v>5</v>
      </c>
      <c r="C7" s="47" t="s">
        <v>21</v>
      </c>
      <c r="D7">
        <v>34</v>
      </c>
      <c r="E7" s="45">
        <v>10264.5</v>
      </c>
      <c r="F7" s="46">
        <f t="shared" si="0"/>
        <v>8.3497053045186647</v>
      </c>
      <c r="G7" s="42">
        <v>26</v>
      </c>
      <c r="H7" s="45"/>
      <c r="I7" s="44">
        <f t="shared" si="1"/>
        <v>301.89705882352939</v>
      </c>
      <c r="J7" s="42">
        <v>48</v>
      </c>
      <c r="K7" s="41">
        <v>10264.5</v>
      </c>
      <c r="L7" s="43">
        <f t="shared" si="2"/>
        <v>2.5108572653047456E-2</v>
      </c>
      <c r="M7" s="42"/>
      <c r="N7" s="6">
        <v>4072</v>
      </c>
      <c r="O7" s="41">
        <v>408804.59999999986</v>
      </c>
      <c r="P7" s="41">
        <v>408804.59999999986</v>
      </c>
    </row>
    <row r="8" spans="1:16" x14ac:dyDescent="0.35">
      <c r="A8" s="45">
        <v>2022</v>
      </c>
      <c r="B8" s="45" t="s">
        <v>5</v>
      </c>
      <c r="C8" s="47" t="s">
        <v>22</v>
      </c>
      <c r="D8">
        <v>18</v>
      </c>
      <c r="E8" s="45">
        <v>14570.21</v>
      </c>
      <c r="F8" s="46">
        <f t="shared" si="0"/>
        <v>1.0408234069619522</v>
      </c>
      <c r="G8" s="42">
        <v>74</v>
      </c>
      <c r="H8" s="45"/>
      <c r="I8" s="44">
        <f t="shared" si="1"/>
        <v>809.45611111111111</v>
      </c>
      <c r="J8" s="42">
        <v>22</v>
      </c>
      <c r="K8" s="41">
        <v>14570.21</v>
      </c>
      <c r="L8" s="43">
        <f t="shared" si="2"/>
        <v>3.7244328527154505E-3</v>
      </c>
      <c r="M8" s="42"/>
      <c r="N8" s="6">
        <v>17294</v>
      </c>
      <c r="O8" s="41">
        <v>3912061.4</v>
      </c>
      <c r="P8" s="41">
        <v>3912061.4</v>
      </c>
    </row>
    <row r="9" spans="1:16" x14ac:dyDescent="0.35">
      <c r="A9" s="45">
        <v>2022</v>
      </c>
      <c r="B9" s="45" t="s">
        <v>5</v>
      </c>
      <c r="C9" s="47" t="s">
        <v>23</v>
      </c>
      <c r="D9">
        <v>55</v>
      </c>
      <c r="E9" s="45">
        <v>80559</v>
      </c>
      <c r="F9" s="46">
        <f t="shared" si="0"/>
        <v>6.4904413500118014</v>
      </c>
      <c r="G9" s="42">
        <v>37</v>
      </c>
      <c r="H9" s="45"/>
      <c r="I9" s="44">
        <f t="shared" si="1"/>
        <v>1464.7090909090909</v>
      </c>
      <c r="J9" s="42">
        <v>13</v>
      </c>
      <c r="K9" s="41">
        <v>80559</v>
      </c>
      <c r="L9" s="43">
        <f t="shared" si="2"/>
        <v>3.1435188620145611E-2</v>
      </c>
      <c r="M9" s="42"/>
      <c r="N9" s="6">
        <v>8474</v>
      </c>
      <c r="O9" s="41">
        <v>2562701.3400000031</v>
      </c>
      <c r="P9" s="41">
        <v>2562701.3400000031</v>
      </c>
    </row>
    <row r="10" spans="1:16" x14ac:dyDescent="0.35">
      <c r="A10" s="45">
        <v>2022</v>
      </c>
      <c r="B10" s="45" t="s">
        <v>5</v>
      </c>
      <c r="C10" s="47" t="s">
        <v>24</v>
      </c>
      <c r="D10">
        <v>14</v>
      </c>
      <c r="E10" s="45">
        <v>9610.6299999999992</v>
      </c>
      <c r="F10" s="46">
        <f t="shared" si="0"/>
        <v>2.9933718195424417</v>
      </c>
      <c r="G10" s="42">
        <v>64</v>
      </c>
      <c r="H10" s="45"/>
      <c r="I10" s="44">
        <f t="shared" si="1"/>
        <v>686.4735714285714</v>
      </c>
      <c r="J10" s="42">
        <v>28</v>
      </c>
      <c r="K10" s="41">
        <v>9610.6299999999992</v>
      </c>
      <c r="L10" s="43">
        <f t="shared" si="2"/>
        <v>6.5504394978395534E-3</v>
      </c>
      <c r="M10" s="42"/>
      <c r="N10" s="6">
        <v>4677</v>
      </c>
      <c r="O10" s="41">
        <v>1467173.3100000005</v>
      </c>
      <c r="P10" s="41">
        <v>1467173.3100000005</v>
      </c>
    </row>
    <row r="11" spans="1:16" x14ac:dyDescent="0.35">
      <c r="A11" s="45">
        <v>2022</v>
      </c>
      <c r="B11" s="45" t="s">
        <v>5</v>
      </c>
      <c r="C11" s="47" t="s">
        <v>25</v>
      </c>
      <c r="D11">
        <v>44</v>
      </c>
      <c r="E11" s="45">
        <v>12320.17</v>
      </c>
      <c r="F11" s="46">
        <f t="shared" si="0"/>
        <v>6.023271731690623</v>
      </c>
      <c r="G11" s="42">
        <v>41</v>
      </c>
      <c r="H11" s="45"/>
      <c r="I11" s="44">
        <f t="shared" si="1"/>
        <v>280.00386363636363</v>
      </c>
      <c r="J11" s="42">
        <v>50</v>
      </c>
      <c r="K11" s="41">
        <v>12320.17</v>
      </c>
      <c r="L11" s="43">
        <f t="shared" si="2"/>
        <v>8.8084270832202057E-3</v>
      </c>
      <c r="M11" s="42"/>
      <c r="N11" s="6">
        <v>7305</v>
      </c>
      <c r="O11" s="41">
        <v>1398679.9100000001</v>
      </c>
      <c r="P11" s="41">
        <v>1398679.9100000001</v>
      </c>
    </row>
    <row r="12" spans="1:16" x14ac:dyDescent="0.35">
      <c r="A12" s="45">
        <v>2022</v>
      </c>
      <c r="B12" s="45" t="s">
        <v>5</v>
      </c>
      <c r="C12" s="47" t="s">
        <v>26</v>
      </c>
      <c r="D12">
        <v>81</v>
      </c>
      <c r="E12" s="45">
        <v>0</v>
      </c>
      <c r="F12" s="46">
        <f t="shared" si="0"/>
        <v>6.1728395061728394</v>
      </c>
      <c r="G12" s="42">
        <v>39</v>
      </c>
      <c r="H12" s="45"/>
      <c r="I12" s="44">
        <f t="shared" si="1"/>
        <v>0</v>
      </c>
      <c r="J12" s="42"/>
      <c r="K12" s="41">
        <v>0</v>
      </c>
      <c r="L12" s="43">
        <f t="shared" si="2"/>
        <v>0</v>
      </c>
      <c r="M12" s="42"/>
      <c r="N12" s="6">
        <v>13122</v>
      </c>
      <c r="O12" s="41">
        <v>2561582.7500000005</v>
      </c>
      <c r="P12" s="41">
        <v>2561582.7500000005</v>
      </c>
    </row>
    <row r="13" spans="1:16" x14ac:dyDescent="0.35">
      <c r="A13" s="45">
        <v>2022</v>
      </c>
      <c r="B13" s="45" t="s">
        <v>5</v>
      </c>
      <c r="C13" s="47" t="s">
        <v>27</v>
      </c>
      <c r="D13">
        <v>105</v>
      </c>
      <c r="E13" s="45">
        <v>283639</v>
      </c>
      <c r="F13" s="46">
        <f t="shared" si="0"/>
        <v>8.5013359242166615</v>
      </c>
      <c r="G13" s="42">
        <v>25</v>
      </c>
      <c r="H13" s="45"/>
      <c r="I13" s="44">
        <f t="shared" si="1"/>
        <v>2701.3238095238094</v>
      </c>
      <c r="J13" s="42">
        <v>3</v>
      </c>
      <c r="K13" s="41">
        <v>283639</v>
      </c>
      <c r="L13" s="43">
        <f t="shared" si="2"/>
        <v>0.12750114958892267</v>
      </c>
      <c r="M13" s="42"/>
      <c r="N13" s="6">
        <v>12351</v>
      </c>
      <c r="O13" s="41">
        <v>2224599.5499999993</v>
      </c>
      <c r="P13" s="41">
        <v>2224599.5499999993</v>
      </c>
    </row>
    <row r="14" spans="1:16" x14ac:dyDescent="0.35">
      <c r="A14" s="45">
        <v>2022</v>
      </c>
      <c r="B14" s="45" t="s">
        <v>5</v>
      </c>
      <c r="C14" s="47" t="s">
        <v>28</v>
      </c>
      <c r="D14">
        <v>5</v>
      </c>
      <c r="E14" s="45">
        <v>0</v>
      </c>
      <c r="F14" s="46">
        <f t="shared" si="0"/>
        <v>0.57306590257879653</v>
      </c>
      <c r="G14" s="42">
        <v>76</v>
      </c>
      <c r="H14" s="45"/>
      <c r="I14" s="44">
        <f t="shared" si="1"/>
        <v>0</v>
      </c>
      <c r="J14" s="42"/>
      <c r="K14" s="41">
        <v>0</v>
      </c>
      <c r="L14" s="43">
        <f t="shared" si="2"/>
        <v>0</v>
      </c>
      <c r="M14" s="42"/>
      <c r="N14" s="6">
        <v>8725</v>
      </c>
      <c r="O14" s="41">
        <v>1544284.3699999999</v>
      </c>
      <c r="P14" s="41">
        <v>1544284.3699999999</v>
      </c>
    </row>
    <row r="15" spans="1:16" x14ac:dyDescent="0.35">
      <c r="A15" s="45">
        <v>2022</v>
      </c>
      <c r="B15" s="45" t="s">
        <v>5</v>
      </c>
      <c r="C15" s="47" t="s">
        <v>29</v>
      </c>
      <c r="D15">
        <v>15</v>
      </c>
      <c r="E15" s="45">
        <v>12308.28</v>
      </c>
      <c r="F15" s="46">
        <f t="shared" si="0"/>
        <v>3.1256511773286104</v>
      </c>
      <c r="G15" s="42">
        <v>62</v>
      </c>
      <c r="H15" s="45"/>
      <c r="I15" s="44">
        <f t="shared" si="1"/>
        <v>820.55200000000002</v>
      </c>
      <c r="J15" s="42">
        <v>21</v>
      </c>
      <c r="K15" s="41">
        <v>12308.28</v>
      </c>
      <c r="L15" s="43">
        <f t="shared" si="2"/>
        <v>1.6227412119019638E-2</v>
      </c>
      <c r="M15" s="42"/>
      <c r="N15" s="6">
        <v>4799</v>
      </c>
      <c r="O15" s="41">
        <v>758486.93</v>
      </c>
      <c r="P15" s="41">
        <v>758486.93</v>
      </c>
    </row>
    <row r="16" spans="1:16" x14ac:dyDescent="0.35">
      <c r="A16" s="45">
        <v>2022</v>
      </c>
      <c r="B16" s="45" t="s">
        <v>5</v>
      </c>
      <c r="C16" s="47" t="s">
        <v>30</v>
      </c>
      <c r="D16">
        <v>89</v>
      </c>
      <c r="E16" s="45">
        <v>74162</v>
      </c>
      <c r="F16" s="46">
        <f t="shared" si="0"/>
        <v>6.4939802991608904</v>
      </c>
      <c r="G16" s="42">
        <v>36</v>
      </c>
      <c r="H16" s="45"/>
      <c r="I16" s="44">
        <f t="shared" si="1"/>
        <v>833.28089887640454</v>
      </c>
      <c r="J16" s="42">
        <v>19</v>
      </c>
      <c r="K16" s="41">
        <v>74162</v>
      </c>
      <c r="L16" s="43">
        <f t="shared" si="2"/>
        <v>5.6333627182958423E-2</v>
      </c>
      <c r="M16" s="42"/>
      <c r="N16" s="6">
        <v>13705</v>
      </c>
      <c r="O16" s="41">
        <v>1316478.3400000003</v>
      </c>
      <c r="P16" s="41">
        <v>1316478.3400000003</v>
      </c>
    </row>
    <row r="17" spans="1:16" x14ac:dyDescent="0.35">
      <c r="A17" s="45">
        <v>2022</v>
      </c>
      <c r="B17" s="45" t="s">
        <v>5</v>
      </c>
      <c r="C17" s="47" t="s">
        <v>31</v>
      </c>
      <c r="D17">
        <v>40</v>
      </c>
      <c r="E17" s="45">
        <v>2751</v>
      </c>
      <c r="F17" s="46">
        <f t="shared" si="0"/>
        <v>8.9827082865483945</v>
      </c>
      <c r="G17" s="42">
        <v>19</v>
      </c>
      <c r="H17" s="45"/>
      <c r="I17" s="44">
        <f t="shared" si="1"/>
        <v>68.775000000000006</v>
      </c>
      <c r="J17" s="42">
        <v>63</v>
      </c>
      <c r="K17" s="41">
        <v>2751</v>
      </c>
      <c r="L17" s="43">
        <f t="shared" si="2"/>
        <v>1.8492092902742127E-3</v>
      </c>
      <c r="M17" s="42"/>
      <c r="N17" s="6">
        <v>4453</v>
      </c>
      <c r="O17" s="41">
        <v>1487662.8700000008</v>
      </c>
      <c r="P17" s="41">
        <v>1487662.8700000008</v>
      </c>
    </row>
    <row r="18" spans="1:16" x14ac:dyDescent="0.35">
      <c r="A18" s="45">
        <v>2022</v>
      </c>
      <c r="B18" s="45" t="s">
        <v>5</v>
      </c>
      <c r="C18" s="47" t="s">
        <v>32</v>
      </c>
      <c r="D18">
        <v>38</v>
      </c>
      <c r="E18" s="45">
        <v>13654.26</v>
      </c>
      <c r="F18" s="46">
        <f t="shared" si="0"/>
        <v>6.64568030779993</v>
      </c>
      <c r="G18" s="42">
        <v>34</v>
      </c>
      <c r="H18" s="45"/>
      <c r="I18" s="44">
        <f t="shared" si="1"/>
        <v>359.32263157894738</v>
      </c>
      <c r="J18" s="42">
        <v>46</v>
      </c>
      <c r="K18" s="41">
        <v>13654.26</v>
      </c>
      <c r="L18" s="43">
        <f t="shared" si="2"/>
        <v>1.1880325962303089E-2</v>
      </c>
      <c r="M18" s="42"/>
      <c r="N18" s="6">
        <v>5718</v>
      </c>
      <c r="O18" s="41">
        <v>1149316.95</v>
      </c>
      <c r="P18" s="41">
        <v>1149316.95</v>
      </c>
    </row>
    <row r="19" spans="1:16" x14ac:dyDescent="0.35">
      <c r="A19" s="45">
        <v>2022</v>
      </c>
      <c r="B19" s="45" t="s">
        <v>5</v>
      </c>
      <c r="C19" s="47" t="s">
        <v>33</v>
      </c>
      <c r="D19">
        <v>98</v>
      </c>
      <c r="E19" s="45">
        <v>26714.09</v>
      </c>
      <c r="F19" s="46">
        <f t="shared" si="0"/>
        <v>17.968463513017969</v>
      </c>
      <c r="G19" s="42">
        <v>3</v>
      </c>
      <c r="H19" s="45"/>
      <c r="I19" s="44">
        <f t="shared" si="1"/>
        <v>272.59275510204083</v>
      </c>
      <c r="J19" s="42">
        <v>52</v>
      </c>
      <c r="K19" s="41">
        <v>26714.09</v>
      </c>
      <c r="L19" s="43">
        <f t="shared" si="2"/>
        <v>1.6684407035180055E-2</v>
      </c>
      <c r="M19" s="42"/>
      <c r="N19" s="6">
        <v>5454</v>
      </c>
      <c r="O19" s="41">
        <v>1601141.1099999999</v>
      </c>
      <c r="P19" s="41">
        <v>1601141.1099999999</v>
      </c>
    </row>
    <row r="20" spans="1:16" x14ac:dyDescent="0.35">
      <c r="A20" s="45">
        <v>2022</v>
      </c>
      <c r="B20" s="45" t="s">
        <v>5</v>
      </c>
      <c r="C20" s="47" t="s">
        <v>34</v>
      </c>
      <c r="D20">
        <v>50</v>
      </c>
      <c r="E20" s="45">
        <v>133996</v>
      </c>
      <c r="F20" s="46">
        <f t="shared" si="0"/>
        <v>4.5850527281063727</v>
      </c>
      <c r="G20" s="42">
        <v>53</v>
      </c>
      <c r="H20" s="45"/>
      <c r="I20" s="44">
        <f t="shared" si="1"/>
        <v>2679.92</v>
      </c>
      <c r="J20" s="42">
        <v>4</v>
      </c>
      <c r="K20" s="41">
        <v>133996</v>
      </c>
      <c r="L20" s="43">
        <f t="shared" si="2"/>
        <v>6.0038695915399426E-2</v>
      </c>
      <c r="M20" s="42"/>
      <c r="N20" s="6">
        <v>10905</v>
      </c>
      <c r="O20" s="41">
        <v>2231827.2900000005</v>
      </c>
      <c r="P20" s="41">
        <v>2231827.2900000005</v>
      </c>
    </row>
    <row r="21" spans="1:16" x14ac:dyDescent="0.35">
      <c r="A21" s="45">
        <v>2022</v>
      </c>
      <c r="B21" s="45" t="s">
        <v>5</v>
      </c>
      <c r="C21" s="47" t="s">
        <v>35</v>
      </c>
      <c r="D21">
        <v>4</v>
      </c>
      <c r="E21" s="45">
        <v>1100</v>
      </c>
      <c r="F21" s="46">
        <f t="shared" si="0"/>
        <v>7.5614366729678641</v>
      </c>
      <c r="G21" s="42">
        <v>29</v>
      </c>
      <c r="H21" s="45"/>
      <c r="I21" s="44">
        <f t="shared" si="1"/>
        <v>275</v>
      </c>
      <c r="J21" s="42">
        <v>51</v>
      </c>
      <c r="K21" s="41">
        <v>1100</v>
      </c>
      <c r="L21" s="43">
        <f t="shared" si="2"/>
        <v>6.6875094043100988E-3</v>
      </c>
      <c r="M21" s="42"/>
      <c r="N21" s="6">
        <v>529</v>
      </c>
      <c r="O21" s="41">
        <v>164485.75000000003</v>
      </c>
      <c r="P21" s="41">
        <v>164485.75000000003</v>
      </c>
    </row>
    <row r="22" spans="1:16" x14ac:dyDescent="0.35">
      <c r="A22" s="45">
        <v>2022</v>
      </c>
      <c r="B22" s="45" t="s">
        <v>5</v>
      </c>
      <c r="C22" s="47" t="s">
        <v>36</v>
      </c>
      <c r="D22">
        <v>13</v>
      </c>
      <c r="E22" s="45">
        <v>5125.46</v>
      </c>
      <c r="F22" s="46">
        <f t="shared" si="0"/>
        <v>2.0341104678454078</v>
      </c>
      <c r="G22" s="42">
        <v>70</v>
      </c>
      <c r="H22" s="45"/>
      <c r="I22" s="44">
        <f t="shared" si="1"/>
        <v>394.26615384615383</v>
      </c>
      <c r="J22" s="42">
        <v>45</v>
      </c>
      <c r="K22" s="41">
        <v>5125.46</v>
      </c>
      <c r="L22" s="43">
        <f t="shared" si="2"/>
        <v>7.2854333236998985E-3</v>
      </c>
      <c r="M22" s="42"/>
      <c r="N22" s="6">
        <v>6391</v>
      </c>
      <c r="O22" s="41">
        <v>703521.63999999955</v>
      </c>
      <c r="P22" s="41">
        <v>703521.63999999955</v>
      </c>
    </row>
    <row r="23" spans="1:16" x14ac:dyDescent="0.35">
      <c r="A23" s="45">
        <v>2022</v>
      </c>
      <c r="B23" s="45" t="s">
        <v>5</v>
      </c>
      <c r="C23" s="47" t="s">
        <v>37</v>
      </c>
      <c r="D23">
        <v>36</v>
      </c>
      <c r="E23" s="45">
        <v>915</v>
      </c>
      <c r="F23" s="46">
        <f t="shared" si="0"/>
        <v>4.6595909914574172</v>
      </c>
      <c r="G23" s="42">
        <v>52</v>
      </c>
      <c r="H23" s="45"/>
      <c r="I23" s="44">
        <f t="shared" si="1"/>
        <v>25.416666666666668</v>
      </c>
      <c r="J23" s="42">
        <v>64</v>
      </c>
      <c r="K23" s="41">
        <v>915</v>
      </c>
      <c r="L23" s="43">
        <f t="shared" si="2"/>
        <v>5.7381638580539078E-4</v>
      </c>
      <c r="M23" s="42"/>
      <c r="N23" s="6">
        <v>7726</v>
      </c>
      <c r="O23" s="41">
        <v>1594586.7399999995</v>
      </c>
      <c r="P23" s="41">
        <v>1594586.7399999995</v>
      </c>
    </row>
    <row r="24" spans="1:16" x14ac:dyDescent="0.35">
      <c r="A24" s="45">
        <v>2022</v>
      </c>
      <c r="B24" s="45" t="s">
        <v>5</v>
      </c>
      <c r="C24" s="47" t="s">
        <v>38</v>
      </c>
      <c r="D24">
        <v>298</v>
      </c>
      <c r="E24" s="45">
        <v>289830.73</v>
      </c>
      <c r="F24" s="46">
        <f t="shared" si="0"/>
        <v>8.8492947290274699</v>
      </c>
      <c r="G24" s="42">
        <v>20</v>
      </c>
      <c r="H24" s="45"/>
      <c r="I24" s="44">
        <f t="shared" si="1"/>
        <v>972.58634228187918</v>
      </c>
      <c r="J24" s="42">
        <v>15</v>
      </c>
      <c r="K24" s="41">
        <v>289830.73</v>
      </c>
      <c r="L24" s="43">
        <f t="shared" si="2"/>
        <v>3.7288604984437874E-2</v>
      </c>
      <c r="M24" s="42"/>
      <c r="N24" s="6">
        <v>33675</v>
      </c>
      <c r="O24" s="41">
        <v>7772635.3699999964</v>
      </c>
      <c r="P24" s="41">
        <v>7772635.3699999964</v>
      </c>
    </row>
    <row r="25" spans="1:16" x14ac:dyDescent="0.35">
      <c r="A25" s="45">
        <v>2022</v>
      </c>
      <c r="B25" s="45" t="s">
        <v>5</v>
      </c>
      <c r="C25" s="47" t="s">
        <v>39</v>
      </c>
      <c r="D25">
        <v>66</v>
      </c>
      <c r="E25" s="45">
        <v>54271.5</v>
      </c>
      <c r="F25" s="46">
        <f t="shared" si="0"/>
        <v>8.511735878256383</v>
      </c>
      <c r="G25" s="42">
        <v>24</v>
      </c>
      <c r="H25" s="45"/>
      <c r="I25" s="44">
        <f t="shared" si="1"/>
        <v>822.2954545454545</v>
      </c>
      <c r="J25" s="42">
        <v>20</v>
      </c>
      <c r="K25" s="41">
        <v>54271.5</v>
      </c>
      <c r="L25" s="43">
        <f t="shared" si="2"/>
        <v>3.9424747305759476E-2</v>
      </c>
      <c r="M25" s="42"/>
      <c r="N25" s="6">
        <v>7754</v>
      </c>
      <c r="O25" s="41">
        <v>1376584.6000000003</v>
      </c>
      <c r="P25" s="41">
        <v>1376584.6000000003</v>
      </c>
    </row>
    <row r="26" spans="1:16" x14ac:dyDescent="0.35">
      <c r="A26" s="45">
        <v>2022</v>
      </c>
      <c r="B26" s="45" t="s">
        <v>5</v>
      </c>
      <c r="C26" s="47" t="s">
        <v>40</v>
      </c>
      <c r="D26">
        <v>15</v>
      </c>
      <c r="E26" s="45">
        <v>7663.37</v>
      </c>
      <c r="F26" s="46">
        <f t="shared" si="0"/>
        <v>2.3510971786833856</v>
      </c>
      <c r="G26" s="42">
        <v>67</v>
      </c>
      <c r="H26" s="45"/>
      <c r="I26" s="44">
        <f t="shared" si="1"/>
        <v>510.89133333333331</v>
      </c>
      <c r="J26" s="42">
        <v>38</v>
      </c>
      <c r="K26" s="41">
        <v>7663.37</v>
      </c>
      <c r="L26" s="43">
        <f t="shared" si="2"/>
        <v>7.6852146077052343E-3</v>
      </c>
      <c r="M26" s="42"/>
      <c r="N26" s="6">
        <v>6380</v>
      </c>
      <c r="O26" s="41">
        <v>997157.57999999984</v>
      </c>
      <c r="P26" s="41">
        <v>997157.57999999984</v>
      </c>
    </row>
    <row r="27" spans="1:16" x14ac:dyDescent="0.35">
      <c r="A27" s="45">
        <v>2022</v>
      </c>
      <c r="B27" s="45" t="s">
        <v>5</v>
      </c>
      <c r="C27" s="47" t="s">
        <v>41</v>
      </c>
      <c r="D27">
        <v>10</v>
      </c>
      <c r="E27" s="45">
        <v>0</v>
      </c>
      <c r="F27" s="46">
        <f t="shared" si="0"/>
        <v>3.84172109104879</v>
      </c>
      <c r="G27" s="42">
        <v>59</v>
      </c>
      <c r="H27" s="45"/>
      <c r="I27" s="44">
        <f t="shared" si="1"/>
        <v>0</v>
      </c>
      <c r="J27" s="42"/>
      <c r="K27" s="41">
        <v>0</v>
      </c>
      <c r="L27" s="43">
        <f t="shared" si="2"/>
        <v>0</v>
      </c>
      <c r="M27" s="42"/>
      <c r="N27" s="6">
        <v>2603</v>
      </c>
      <c r="O27" s="41">
        <v>665409.18999999994</v>
      </c>
      <c r="P27" s="41">
        <v>665409.18999999994</v>
      </c>
    </row>
    <row r="28" spans="1:16" x14ac:dyDescent="0.35">
      <c r="A28" s="45">
        <v>2022</v>
      </c>
      <c r="B28" s="45" t="s">
        <v>5</v>
      </c>
      <c r="C28" s="47" t="s">
        <v>42</v>
      </c>
      <c r="D28">
        <v>15</v>
      </c>
      <c r="E28" s="45">
        <v>0</v>
      </c>
      <c r="F28" s="46">
        <f t="shared" si="0"/>
        <v>2.6728439059158946</v>
      </c>
      <c r="G28" s="42">
        <v>65</v>
      </c>
      <c r="H28" s="45"/>
      <c r="I28" s="44">
        <f t="shared" si="1"/>
        <v>0</v>
      </c>
      <c r="J28" s="42"/>
      <c r="K28" s="41">
        <v>0</v>
      </c>
      <c r="L28" s="43">
        <f t="shared" si="2"/>
        <v>0</v>
      </c>
      <c r="M28" s="42"/>
      <c r="N28" s="6">
        <v>5612</v>
      </c>
      <c r="O28" s="41">
        <v>591605.41</v>
      </c>
      <c r="P28" s="41">
        <v>591605.41</v>
      </c>
    </row>
    <row r="29" spans="1:16" x14ac:dyDescent="0.35">
      <c r="A29" s="45">
        <v>2022</v>
      </c>
      <c r="B29" s="45" t="s">
        <v>5</v>
      </c>
      <c r="C29" s="47" t="s">
        <v>43</v>
      </c>
      <c r="D29">
        <v>66</v>
      </c>
      <c r="E29" s="45">
        <v>122820</v>
      </c>
      <c r="F29" s="46">
        <f t="shared" si="0"/>
        <v>4.9026890506611203</v>
      </c>
      <c r="G29" s="42">
        <v>48</v>
      </c>
      <c r="H29" s="45"/>
      <c r="I29" s="44">
        <f t="shared" si="1"/>
        <v>1860.909090909091</v>
      </c>
      <c r="J29" s="42">
        <v>6</v>
      </c>
      <c r="K29" s="41">
        <v>122820</v>
      </c>
      <c r="L29" s="43">
        <f t="shared" si="2"/>
        <v>4.5810412663531773E-2</v>
      </c>
      <c r="M29" s="42"/>
      <c r="N29" s="6">
        <v>13462</v>
      </c>
      <c r="O29" s="41">
        <v>2681049.850000001</v>
      </c>
      <c r="P29" s="41">
        <v>2681049.850000001</v>
      </c>
    </row>
    <row r="30" spans="1:16" x14ac:dyDescent="0.35">
      <c r="A30" s="45">
        <v>2022</v>
      </c>
      <c r="B30" s="45" t="s">
        <v>5</v>
      </c>
      <c r="C30" s="47" t="s">
        <v>44</v>
      </c>
      <c r="D30">
        <v>34</v>
      </c>
      <c r="E30" s="45">
        <v>108391.2</v>
      </c>
      <c r="F30" s="46">
        <f t="shared" si="0"/>
        <v>4.8843556960206866</v>
      </c>
      <c r="G30" s="42">
        <v>49</v>
      </c>
      <c r="H30" s="45"/>
      <c r="I30" s="44">
        <f t="shared" si="1"/>
        <v>3187.9764705882353</v>
      </c>
      <c r="J30" s="42">
        <v>2</v>
      </c>
      <c r="K30" s="41">
        <v>98452.25</v>
      </c>
      <c r="L30" s="43">
        <f t="shared" si="2"/>
        <v>4.2508442320488039E-2</v>
      </c>
      <c r="M30" s="42"/>
      <c r="N30" s="6">
        <v>6961</v>
      </c>
      <c r="O30" s="41">
        <v>2316063.4600000009</v>
      </c>
      <c r="P30" s="41">
        <v>2316063.4600000009</v>
      </c>
    </row>
    <row r="31" spans="1:16" x14ac:dyDescent="0.35">
      <c r="A31" s="45">
        <v>2022</v>
      </c>
      <c r="B31" s="45" t="s">
        <v>5</v>
      </c>
      <c r="C31" s="47" t="s">
        <v>45</v>
      </c>
      <c r="D31">
        <v>6</v>
      </c>
      <c r="E31" s="45">
        <v>10218.92</v>
      </c>
      <c r="F31" s="46">
        <f t="shared" si="0"/>
        <v>1.178318931657502</v>
      </c>
      <c r="G31" s="42">
        <v>73</v>
      </c>
      <c r="H31" s="45"/>
      <c r="I31" s="44">
        <f t="shared" si="1"/>
        <v>1703.1533333333334</v>
      </c>
      <c r="J31" s="42">
        <v>8</v>
      </c>
      <c r="K31" s="41">
        <v>0</v>
      </c>
      <c r="L31" s="43">
        <f t="shared" si="2"/>
        <v>0</v>
      </c>
      <c r="M31" s="42"/>
      <c r="N31" s="6">
        <v>5092</v>
      </c>
      <c r="O31" s="41">
        <v>841167.13000000012</v>
      </c>
      <c r="P31" s="41">
        <v>841167.13000000012</v>
      </c>
    </row>
    <row r="32" spans="1:16" x14ac:dyDescent="0.35">
      <c r="A32" s="45">
        <v>2022</v>
      </c>
      <c r="B32" s="45" t="s">
        <v>5</v>
      </c>
      <c r="C32" s="47" t="s">
        <v>46</v>
      </c>
      <c r="D32">
        <v>44</v>
      </c>
      <c r="E32" s="45">
        <v>4649</v>
      </c>
      <c r="F32" s="46">
        <f t="shared" si="0"/>
        <v>5.333333333333333</v>
      </c>
      <c r="G32" s="42">
        <v>45</v>
      </c>
      <c r="H32" s="45"/>
      <c r="I32" s="44">
        <f t="shared" si="1"/>
        <v>105.65909090909091</v>
      </c>
      <c r="J32" s="42">
        <v>60</v>
      </c>
      <c r="K32" s="41">
        <v>4649</v>
      </c>
      <c r="L32" s="43">
        <f t="shared" si="2"/>
        <v>2.4611647238385512E-3</v>
      </c>
      <c r="M32" s="42"/>
      <c r="N32" s="6">
        <v>8250</v>
      </c>
      <c r="O32" s="41">
        <v>1888943.0499999998</v>
      </c>
      <c r="P32" s="41">
        <v>1888943.0499999998</v>
      </c>
    </row>
    <row r="33" spans="1:16" x14ac:dyDescent="0.35">
      <c r="A33" s="45">
        <v>2022</v>
      </c>
      <c r="B33" s="45" t="s">
        <v>5</v>
      </c>
      <c r="C33" s="47" t="s">
        <v>47</v>
      </c>
      <c r="D33">
        <v>105</v>
      </c>
      <c r="E33" s="45">
        <v>62287</v>
      </c>
      <c r="F33" s="46">
        <f t="shared" si="0"/>
        <v>6.2686567164179099</v>
      </c>
      <c r="G33" s="42">
        <v>38</v>
      </c>
      <c r="H33" s="45"/>
      <c r="I33" s="44">
        <f t="shared" si="1"/>
        <v>593.20952380952383</v>
      </c>
      <c r="J33" s="42">
        <v>31</v>
      </c>
      <c r="K33" s="41">
        <v>62287</v>
      </c>
      <c r="L33" s="43">
        <f t="shared" si="2"/>
        <v>1.494673382838306E-2</v>
      </c>
      <c r="M33" s="42"/>
      <c r="N33" s="6">
        <v>16750</v>
      </c>
      <c r="O33" s="41">
        <v>4167264.9499999974</v>
      </c>
      <c r="P33" s="41">
        <v>4167264.9499999974</v>
      </c>
    </row>
    <row r="34" spans="1:16" x14ac:dyDescent="0.35">
      <c r="A34" s="45">
        <v>2022</v>
      </c>
      <c r="B34" s="45" t="s">
        <v>5</v>
      </c>
      <c r="C34" s="47" t="s">
        <v>48</v>
      </c>
      <c r="D34">
        <v>2</v>
      </c>
      <c r="E34" s="45">
        <v>0</v>
      </c>
      <c r="F34" s="46">
        <f t="shared" si="0"/>
        <v>1.2195121951219512</v>
      </c>
      <c r="G34" s="42">
        <v>72</v>
      </c>
      <c r="H34" s="45"/>
      <c r="I34" s="44">
        <f t="shared" ref="I34:I65" si="3">E34/D34</f>
        <v>0</v>
      </c>
      <c r="J34" s="42"/>
      <c r="K34" s="41">
        <v>0</v>
      </c>
      <c r="L34" s="43">
        <f t="shared" si="2"/>
        <v>0</v>
      </c>
      <c r="M34" s="42"/>
      <c r="N34" s="6">
        <v>1640</v>
      </c>
      <c r="O34" s="41">
        <v>203014.10999999996</v>
      </c>
      <c r="P34" s="41">
        <v>203014.10999999996</v>
      </c>
    </row>
    <row r="35" spans="1:16" x14ac:dyDescent="0.35">
      <c r="A35" s="45">
        <v>2022</v>
      </c>
      <c r="B35" s="45" t="s">
        <v>5</v>
      </c>
      <c r="C35" s="47" t="s">
        <v>49</v>
      </c>
      <c r="D35">
        <v>69</v>
      </c>
      <c r="E35" s="45">
        <v>0</v>
      </c>
      <c r="F35" s="46">
        <f t="shared" si="0"/>
        <v>9.7375105842506358</v>
      </c>
      <c r="G35" s="42">
        <v>16</v>
      </c>
      <c r="H35" s="45"/>
      <c r="I35" s="44">
        <f t="shared" si="3"/>
        <v>0</v>
      </c>
      <c r="J35" s="42"/>
      <c r="K35" s="41">
        <v>0</v>
      </c>
      <c r="L35" s="43">
        <f t="shared" si="2"/>
        <v>0</v>
      </c>
      <c r="M35" s="42"/>
      <c r="N35" s="6">
        <v>7086</v>
      </c>
      <c r="O35" s="41">
        <v>2253199.0500000012</v>
      </c>
      <c r="P35" s="41">
        <v>2253199.0500000012</v>
      </c>
    </row>
    <row r="36" spans="1:16" x14ac:dyDescent="0.35">
      <c r="A36" s="45">
        <v>2022</v>
      </c>
      <c r="B36" s="45" t="s">
        <v>5</v>
      </c>
      <c r="C36" s="47" t="s">
        <v>50</v>
      </c>
      <c r="D36">
        <v>13</v>
      </c>
      <c r="E36" s="45">
        <v>44542.03</v>
      </c>
      <c r="F36" s="46">
        <f t="shared" si="0"/>
        <v>2.6252019386106626</v>
      </c>
      <c r="G36" s="42">
        <v>66</v>
      </c>
      <c r="H36" s="45"/>
      <c r="I36" s="44">
        <f t="shared" si="3"/>
        <v>3426.31</v>
      </c>
      <c r="J36" s="42">
        <v>1</v>
      </c>
      <c r="K36" s="41">
        <v>44542.03</v>
      </c>
      <c r="L36" s="43">
        <f t="shared" si="2"/>
        <v>4.7857610007049384E-2</v>
      </c>
      <c r="M36" s="42"/>
      <c r="N36" s="6">
        <v>4952</v>
      </c>
      <c r="O36" s="41">
        <v>930719.89999999991</v>
      </c>
      <c r="P36" s="41">
        <v>930719.89999999991</v>
      </c>
    </row>
    <row r="37" spans="1:16" x14ac:dyDescent="0.35">
      <c r="A37" s="45">
        <v>2022</v>
      </c>
      <c r="B37" s="45" t="s">
        <v>5</v>
      </c>
      <c r="C37" s="47" t="s">
        <v>51</v>
      </c>
      <c r="D37">
        <v>70</v>
      </c>
      <c r="E37" s="45">
        <v>40859</v>
      </c>
      <c r="F37" s="46">
        <f t="shared" si="0"/>
        <v>9.4530722484807566</v>
      </c>
      <c r="G37" s="42">
        <v>17</v>
      </c>
      <c r="H37" s="45"/>
      <c r="I37" s="44">
        <f t="shared" si="3"/>
        <v>583.70000000000005</v>
      </c>
      <c r="J37" s="42">
        <v>33</v>
      </c>
      <c r="K37" s="41">
        <v>40859</v>
      </c>
      <c r="L37" s="43">
        <f t="shared" si="2"/>
        <v>2.7540011135711393E-2</v>
      </c>
      <c r="M37" s="42"/>
      <c r="N37" s="6">
        <v>7405</v>
      </c>
      <c r="O37" s="41">
        <v>1483623.2200000002</v>
      </c>
      <c r="P37" s="41">
        <v>1483623.2200000002</v>
      </c>
    </row>
    <row r="38" spans="1:16" x14ac:dyDescent="0.35">
      <c r="A38" s="45">
        <v>2022</v>
      </c>
      <c r="B38" s="45" t="s">
        <v>5</v>
      </c>
      <c r="C38" s="47" t="s">
        <v>52</v>
      </c>
      <c r="D38">
        <v>1032</v>
      </c>
      <c r="E38" s="45">
        <v>939220</v>
      </c>
      <c r="F38" s="46">
        <f t="shared" si="0"/>
        <v>19.155452436194896</v>
      </c>
      <c r="G38" s="42">
        <v>2</v>
      </c>
      <c r="H38" s="45"/>
      <c r="I38" s="44">
        <f t="shared" si="3"/>
        <v>910.09689922480618</v>
      </c>
      <c r="J38" s="42">
        <v>17</v>
      </c>
      <c r="K38" s="41">
        <v>939220</v>
      </c>
      <c r="L38" s="43">
        <f t="shared" si="2"/>
        <v>9.5466582089738239E-2</v>
      </c>
      <c r="M38" s="42"/>
      <c r="N38" s="6">
        <v>53875</v>
      </c>
      <c r="O38" s="41">
        <v>9838207.0399999935</v>
      </c>
      <c r="P38" s="41">
        <v>9838207.0399999935</v>
      </c>
    </row>
    <row r="39" spans="1:16" x14ac:dyDescent="0.35">
      <c r="A39" s="45">
        <v>2022</v>
      </c>
      <c r="B39" s="45" t="s">
        <v>5</v>
      </c>
      <c r="C39" s="47" t="s">
        <v>53</v>
      </c>
      <c r="D39">
        <v>63</v>
      </c>
      <c r="E39" s="45">
        <v>0</v>
      </c>
      <c r="F39" s="46">
        <f t="shared" si="0"/>
        <v>14.757554462403373</v>
      </c>
      <c r="G39" s="42">
        <v>7</v>
      </c>
      <c r="H39" s="45"/>
      <c r="I39" s="44">
        <f t="shared" si="3"/>
        <v>0</v>
      </c>
      <c r="J39" s="42"/>
      <c r="K39" s="41">
        <v>0</v>
      </c>
      <c r="L39" s="43">
        <f t="shared" si="2"/>
        <v>0</v>
      </c>
      <c r="M39" s="42"/>
      <c r="N39" s="6">
        <v>4269</v>
      </c>
      <c r="O39" s="41">
        <v>825527.50999999978</v>
      </c>
      <c r="P39" s="41">
        <v>825527.50999999978</v>
      </c>
    </row>
    <row r="40" spans="1:16" x14ac:dyDescent="0.35">
      <c r="A40" s="45">
        <v>2022</v>
      </c>
      <c r="B40" s="45" t="s">
        <v>5</v>
      </c>
      <c r="C40" s="47" t="s">
        <v>54</v>
      </c>
      <c r="D40">
        <v>17</v>
      </c>
      <c r="E40" s="45">
        <v>2939</v>
      </c>
      <c r="F40" s="46">
        <f t="shared" si="0"/>
        <v>3.9636278852879463</v>
      </c>
      <c r="G40" s="42">
        <v>58</v>
      </c>
      <c r="H40" s="45"/>
      <c r="I40" s="44">
        <f t="shared" si="3"/>
        <v>172.88235294117646</v>
      </c>
      <c r="J40" s="42">
        <v>56</v>
      </c>
      <c r="K40" s="41">
        <v>2939</v>
      </c>
      <c r="L40" s="43">
        <f t="shared" si="2"/>
        <v>4.3262537627662048E-3</v>
      </c>
      <c r="M40" s="42"/>
      <c r="N40" s="6">
        <v>4289</v>
      </c>
      <c r="O40" s="41">
        <v>679340.63999999955</v>
      </c>
      <c r="P40" s="41">
        <v>679340.63999999955</v>
      </c>
    </row>
    <row r="41" spans="1:16" x14ac:dyDescent="0.35">
      <c r="A41" s="45">
        <v>2022</v>
      </c>
      <c r="B41" s="45" t="s">
        <v>5</v>
      </c>
      <c r="C41" s="47" t="s">
        <v>55</v>
      </c>
      <c r="D41">
        <v>30</v>
      </c>
      <c r="E41" s="45">
        <v>8965.4599999999991</v>
      </c>
      <c r="F41" s="46">
        <f t="shared" si="0"/>
        <v>4.6963055729492797</v>
      </c>
      <c r="G41" s="42">
        <v>51</v>
      </c>
      <c r="H41" s="45"/>
      <c r="I41" s="44">
        <f t="shared" si="3"/>
        <v>298.84866666666665</v>
      </c>
      <c r="J41" s="42">
        <v>49</v>
      </c>
      <c r="K41" s="41">
        <v>8965.4599999999991</v>
      </c>
      <c r="L41" s="43">
        <f t="shared" si="2"/>
        <v>5.7278242434636757E-3</v>
      </c>
      <c r="M41" s="42"/>
      <c r="N41" s="6">
        <v>6388</v>
      </c>
      <c r="O41" s="41">
        <v>1565247.0499999998</v>
      </c>
      <c r="P41" s="41">
        <v>1565247.0499999998</v>
      </c>
    </row>
    <row r="42" spans="1:16" x14ac:dyDescent="0.35">
      <c r="A42" s="45">
        <v>2022</v>
      </c>
      <c r="B42" s="45" t="s">
        <v>5</v>
      </c>
      <c r="C42" s="47" t="s">
        <v>56</v>
      </c>
      <c r="D42">
        <v>55</v>
      </c>
      <c r="E42" s="45">
        <v>29774.94</v>
      </c>
      <c r="F42" s="46">
        <f t="shared" si="0"/>
        <v>5.1575393848462117</v>
      </c>
      <c r="G42" s="42">
        <v>47</v>
      </c>
      <c r="H42" s="45"/>
      <c r="I42" s="44">
        <f t="shared" si="3"/>
        <v>541.3625454545454</v>
      </c>
      <c r="J42" s="42">
        <v>35</v>
      </c>
      <c r="K42" s="41">
        <v>29774.94</v>
      </c>
      <c r="L42" s="43">
        <f t="shared" si="2"/>
        <v>1.9787096920738722E-2</v>
      </c>
      <c r="M42" s="42"/>
      <c r="N42" s="6">
        <v>10664</v>
      </c>
      <c r="O42" s="41">
        <v>1504765.4600000007</v>
      </c>
      <c r="P42" s="41">
        <v>1504765.4600000007</v>
      </c>
    </row>
    <row r="43" spans="1:16" x14ac:dyDescent="0.35">
      <c r="A43" s="45">
        <v>2022</v>
      </c>
      <c r="B43" s="45" t="s">
        <v>5</v>
      </c>
      <c r="C43" s="47" t="s">
        <v>57</v>
      </c>
      <c r="D43">
        <v>31</v>
      </c>
      <c r="E43" s="45">
        <v>0</v>
      </c>
      <c r="F43" s="46">
        <f t="shared" si="0"/>
        <v>6.1276932200039536</v>
      </c>
      <c r="G43" s="42">
        <v>40</v>
      </c>
      <c r="H43" s="45"/>
      <c r="I43" s="44">
        <f t="shared" si="3"/>
        <v>0</v>
      </c>
      <c r="J43" s="42"/>
      <c r="K43" s="41">
        <v>0</v>
      </c>
      <c r="L43" s="43">
        <f t="shared" si="2"/>
        <v>0</v>
      </c>
      <c r="M43" s="42"/>
      <c r="N43" s="6">
        <v>5059</v>
      </c>
      <c r="O43" s="41">
        <v>1015009.6299999998</v>
      </c>
      <c r="P43" s="41">
        <v>1015009.6299999998</v>
      </c>
    </row>
    <row r="44" spans="1:16" x14ac:dyDescent="0.35">
      <c r="A44" s="45">
        <v>2022</v>
      </c>
      <c r="B44" s="45" t="s">
        <v>5</v>
      </c>
      <c r="C44" s="47" t="s">
        <v>58</v>
      </c>
      <c r="D44">
        <v>58</v>
      </c>
      <c r="E44" s="45">
        <v>40245</v>
      </c>
      <c r="F44" s="46">
        <f t="shared" si="0"/>
        <v>7.1711177052423345</v>
      </c>
      <c r="G44" s="42">
        <v>31</v>
      </c>
      <c r="H44" s="45"/>
      <c r="I44" s="44">
        <f t="shared" si="3"/>
        <v>693.87931034482756</v>
      </c>
      <c r="J44" s="42">
        <v>27</v>
      </c>
      <c r="K44" s="41">
        <v>40245</v>
      </c>
      <c r="L44" s="43">
        <f t="shared" si="2"/>
        <v>1.4884204550015346E-2</v>
      </c>
      <c r="M44" s="42"/>
      <c r="N44" s="6">
        <v>8088</v>
      </c>
      <c r="O44" s="41">
        <v>2703873.0799999996</v>
      </c>
      <c r="P44" s="41">
        <v>2703873.0799999996</v>
      </c>
    </row>
    <row r="45" spans="1:16" x14ac:dyDescent="0.35">
      <c r="A45" s="45">
        <v>2022</v>
      </c>
      <c r="B45" s="45" t="s">
        <v>5</v>
      </c>
      <c r="C45" s="47" t="s">
        <v>59</v>
      </c>
      <c r="D45">
        <v>71</v>
      </c>
      <c r="E45" s="45">
        <v>44173.440000000002</v>
      </c>
      <c r="F45" s="46">
        <f t="shared" si="0"/>
        <v>9.1636551368094992</v>
      </c>
      <c r="G45" s="42">
        <v>18</v>
      </c>
      <c r="H45" s="45"/>
      <c r="I45" s="44">
        <f t="shared" si="3"/>
        <v>622.16112676056343</v>
      </c>
      <c r="J45" s="42">
        <v>30</v>
      </c>
      <c r="K45" s="41">
        <v>44173.440000000002</v>
      </c>
      <c r="L45" s="43">
        <f t="shared" si="2"/>
        <v>2.8382192403544247E-2</v>
      </c>
      <c r="M45" s="42"/>
      <c r="N45" s="6">
        <v>7748</v>
      </c>
      <c r="O45" s="41">
        <v>1556378.7100000002</v>
      </c>
      <c r="P45" s="41">
        <v>1556378.7100000002</v>
      </c>
    </row>
    <row r="46" spans="1:16" x14ac:dyDescent="0.35">
      <c r="A46" s="45">
        <v>2022</v>
      </c>
      <c r="B46" s="45" t="s">
        <v>5</v>
      </c>
      <c r="C46" s="47" t="s">
        <v>60</v>
      </c>
      <c r="D46">
        <v>52</v>
      </c>
      <c r="E46" s="45">
        <v>27418</v>
      </c>
      <c r="F46" s="46">
        <f t="shared" si="0"/>
        <v>5.3802379720641493</v>
      </c>
      <c r="G46" s="42">
        <v>43</v>
      </c>
      <c r="H46" s="45"/>
      <c r="I46" s="44">
        <f t="shared" si="3"/>
        <v>527.26923076923072</v>
      </c>
      <c r="J46" s="42">
        <v>36</v>
      </c>
      <c r="K46" s="41">
        <v>27418</v>
      </c>
      <c r="L46" s="43">
        <f t="shared" si="2"/>
        <v>1.4597844271413354E-2</v>
      </c>
      <c r="M46" s="42"/>
      <c r="N46" s="6">
        <v>9665</v>
      </c>
      <c r="O46" s="41">
        <v>1878222.5300000003</v>
      </c>
      <c r="P46" s="41">
        <v>1878222.5300000003</v>
      </c>
    </row>
    <row r="47" spans="1:16" x14ac:dyDescent="0.35">
      <c r="A47" s="45">
        <v>2022</v>
      </c>
      <c r="B47" s="45" t="s">
        <v>5</v>
      </c>
      <c r="C47" s="47" t="s">
        <v>61</v>
      </c>
      <c r="D47">
        <v>119</v>
      </c>
      <c r="E47" s="45">
        <v>62344.14</v>
      </c>
      <c r="F47" s="46">
        <f t="shared" si="0"/>
        <v>8.7926703118072993</v>
      </c>
      <c r="G47" s="42">
        <v>21</v>
      </c>
      <c r="H47" s="45"/>
      <c r="I47" s="44">
        <f t="shared" si="3"/>
        <v>523.90033613445382</v>
      </c>
      <c r="J47" s="42">
        <v>37</v>
      </c>
      <c r="K47" s="41">
        <v>62344.14</v>
      </c>
      <c r="L47" s="43">
        <f t="shared" si="2"/>
        <v>1.0788567272398498E-2</v>
      </c>
      <c r="M47" s="42"/>
      <c r="N47" s="6">
        <v>13534</v>
      </c>
      <c r="O47" s="41">
        <v>5778722.8299999973</v>
      </c>
      <c r="P47" s="41">
        <v>5778722.8299999973</v>
      </c>
    </row>
    <row r="48" spans="1:16" x14ac:dyDescent="0.35">
      <c r="A48" s="45">
        <v>2022</v>
      </c>
      <c r="B48" s="45" t="s">
        <v>5</v>
      </c>
      <c r="C48" s="47" t="s">
        <v>62</v>
      </c>
      <c r="D48">
        <v>593</v>
      </c>
      <c r="E48" s="45">
        <v>0</v>
      </c>
      <c r="F48" s="46">
        <f t="shared" si="0"/>
        <v>11.32500668423666</v>
      </c>
      <c r="G48" s="42">
        <v>11</v>
      </c>
      <c r="H48" s="45"/>
      <c r="I48" s="44">
        <f t="shared" si="3"/>
        <v>0</v>
      </c>
      <c r="J48" s="42"/>
      <c r="K48" s="41">
        <v>0</v>
      </c>
      <c r="L48" s="43">
        <f t="shared" si="2"/>
        <v>0</v>
      </c>
      <c r="M48" s="42"/>
      <c r="N48" s="6">
        <v>52362</v>
      </c>
      <c r="O48" s="41">
        <v>10796700.669999989</v>
      </c>
      <c r="P48" s="41">
        <v>10796700.669999989</v>
      </c>
    </row>
    <row r="49" spans="1:16" x14ac:dyDescent="0.35">
      <c r="A49" s="45">
        <v>2022</v>
      </c>
      <c r="B49" s="45" t="s">
        <v>5</v>
      </c>
      <c r="C49" s="47" t="s">
        <v>63</v>
      </c>
      <c r="D49">
        <v>46</v>
      </c>
      <c r="E49" s="45">
        <v>15000</v>
      </c>
      <c r="F49" s="46">
        <f t="shared" si="0"/>
        <v>8.7055261165783495</v>
      </c>
      <c r="G49" s="42">
        <v>23</v>
      </c>
      <c r="H49" s="45"/>
      <c r="I49" s="44">
        <f t="shared" si="3"/>
        <v>326.08695652173913</v>
      </c>
      <c r="J49" s="42">
        <v>47</v>
      </c>
      <c r="K49" s="41">
        <v>15000</v>
      </c>
      <c r="L49" s="43">
        <f t="shared" si="2"/>
        <v>2.3880007737122497E-2</v>
      </c>
      <c r="M49" s="42"/>
      <c r="N49" s="6">
        <v>5284</v>
      </c>
      <c r="O49" s="41">
        <v>628140.50000000023</v>
      </c>
      <c r="P49" s="41">
        <v>628140.50000000023</v>
      </c>
    </row>
    <row r="50" spans="1:16" x14ac:dyDescent="0.35">
      <c r="A50" s="45">
        <v>2022</v>
      </c>
      <c r="B50" s="45" t="s">
        <v>5</v>
      </c>
      <c r="C50" s="47" t="s">
        <v>64</v>
      </c>
      <c r="D50">
        <v>97</v>
      </c>
      <c r="E50" s="45">
        <v>10233</v>
      </c>
      <c r="F50" s="46">
        <f t="shared" si="0"/>
        <v>3.9957159334321966</v>
      </c>
      <c r="G50" s="42">
        <v>57</v>
      </c>
      <c r="H50" s="45"/>
      <c r="I50" s="44">
        <f t="shared" si="3"/>
        <v>105.49484536082474</v>
      </c>
      <c r="J50" s="42">
        <v>61</v>
      </c>
      <c r="K50" s="41">
        <v>10233</v>
      </c>
      <c r="L50" s="43">
        <f t="shared" si="2"/>
        <v>4.1959688609987389E-3</v>
      </c>
      <c r="M50" s="42"/>
      <c r="N50" s="6">
        <v>24276</v>
      </c>
      <c r="O50" s="41">
        <v>2438769.2899999991</v>
      </c>
      <c r="P50" s="41">
        <v>2438769.2899999991</v>
      </c>
    </row>
    <row r="51" spans="1:16" x14ac:dyDescent="0.35">
      <c r="A51" s="45">
        <v>2022</v>
      </c>
      <c r="B51" s="45" t="s">
        <v>5</v>
      </c>
      <c r="C51" s="47" t="s">
        <v>65</v>
      </c>
      <c r="D51">
        <v>92</v>
      </c>
      <c r="E51" s="45">
        <v>51000</v>
      </c>
      <c r="F51" s="46">
        <f t="shared" si="0"/>
        <v>5.8921480722428594</v>
      </c>
      <c r="G51" s="42">
        <v>42</v>
      </c>
      <c r="H51" s="45"/>
      <c r="I51" s="44">
        <f t="shared" si="3"/>
        <v>554.3478260869565</v>
      </c>
      <c r="J51" s="42">
        <v>34</v>
      </c>
      <c r="K51" s="41">
        <v>51000</v>
      </c>
      <c r="L51" s="43">
        <f t="shared" si="2"/>
        <v>1.6287562836499247E-2</v>
      </c>
      <c r="M51" s="42"/>
      <c r="N51" s="6">
        <v>15614</v>
      </c>
      <c r="O51" s="41">
        <v>3131223.5300000012</v>
      </c>
      <c r="P51" s="41">
        <v>3131223.5300000012</v>
      </c>
    </row>
    <row r="52" spans="1:16" x14ac:dyDescent="0.35">
      <c r="A52" s="45">
        <v>2022</v>
      </c>
      <c r="B52" s="45" t="s">
        <v>5</v>
      </c>
      <c r="C52" s="47" t="s">
        <v>66</v>
      </c>
      <c r="D52">
        <v>12</v>
      </c>
      <c r="E52" s="45">
        <v>5261</v>
      </c>
      <c r="F52" s="46">
        <f t="shared" si="0"/>
        <v>2.0481310803891448</v>
      </c>
      <c r="G52" s="42">
        <v>69</v>
      </c>
      <c r="H52" s="45"/>
      <c r="I52" s="44">
        <f t="shared" si="3"/>
        <v>438.41666666666669</v>
      </c>
      <c r="J52" s="42">
        <v>44</v>
      </c>
      <c r="K52" s="41">
        <v>5261</v>
      </c>
      <c r="L52" s="43">
        <f t="shared" si="2"/>
        <v>4.4071278025177869E-3</v>
      </c>
      <c r="M52" s="42"/>
      <c r="N52" s="6">
        <v>5859</v>
      </c>
      <c r="O52" s="41">
        <v>1193747.9999999993</v>
      </c>
      <c r="P52" s="41">
        <v>1193747.9999999993</v>
      </c>
    </row>
    <row r="53" spans="1:16" x14ac:dyDescent="0.35">
      <c r="A53" s="45">
        <v>2022</v>
      </c>
      <c r="B53" s="45" t="s">
        <v>5</v>
      </c>
      <c r="C53" s="47" t="s">
        <v>67</v>
      </c>
      <c r="D53">
        <v>110</v>
      </c>
      <c r="E53" s="45">
        <v>99158.07</v>
      </c>
      <c r="F53" s="46">
        <f t="shared" si="0"/>
        <v>8.1766148814390842</v>
      </c>
      <c r="G53" s="42">
        <v>27</v>
      </c>
      <c r="H53" s="45"/>
      <c r="I53" s="44">
        <f t="shared" si="3"/>
        <v>901.43700000000001</v>
      </c>
      <c r="J53" s="42">
        <v>18</v>
      </c>
      <c r="K53" s="41">
        <v>99158.07</v>
      </c>
      <c r="L53" s="43">
        <f t="shared" si="2"/>
        <v>3.3664683421965012E-2</v>
      </c>
      <c r="M53" s="42"/>
      <c r="N53" s="6">
        <v>13453</v>
      </c>
      <c r="O53" s="41">
        <v>2945462.7200000011</v>
      </c>
      <c r="P53" s="41">
        <v>2945462.7200000011</v>
      </c>
    </row>
    <row r="54" spans="1:16" x14ac:dyDescent="0.35">
      <c r="A54" s="45">
        <v>2022</v>
      </c>
      <c r="B54" s="45" t="s">
        <v>5</v>
      </c>
      <c r="C54" s="47" t="s">
        <v>68</v>
      </c>
      <c r="D54">
        <v>0</v>
      </c>
      <c r="E54" s="45">
        <v>0</v>
      </c>
      <c r="F54" s="46">
        <f t="shared" si="0"/>
        <v>0</v>
      </c>
      <c r="G54" s="42"/>
      <c r="H54" s="45"/>
      <c r="I54" s="44" t="e">
        <f t="shared" si="3"/>
        <v>#DIV/0!</v>
      </c>
      <c r="J54" s="42"/>
      <c r="K54" s="41">
        <v>0</v>
      </c>
      <c r="L54" s="43">
        <f t="shared" si="2"/>
        <v>0</v>
      </c>
      <c r="M54" s="42"/>
      <c r="N54" s="6">
        <v>88</v>
      </c>
      <c r="O54" s="41">
        <v>9023.1700000000019</v>
      </c>
      <c r="P54" s="41">
        <v>9023.1700000000019</v>
      </c>
    </row>
    <row r="55" spans="1:16" x14ac:dyDescent="0.35">
      <c r="A55" s="45">
        <v>2022</v>
      </c>
      <c r="B55" s="45" t="s">
        <v>5</v>
      </c>
      <c r="C55" s="47" t="s">
        <v>69</v>
      </c>
      <c r="D55">
        <v>80</v>
      </c>
      <c r="E55" s="45">
        <v>19424</v>
      </c>
      <c r="F55" s="46">
        <f t="shared" si="0"/>
        <v>16.44398766700925</v>
      </c>
      <c r="G55" s="42">
        <v>6</v>
      </c>
      <c r="H55" s="45"/>
      <c r="I55" s="44">
        <f t="shared" si="3"/>
        <v>242.8</v>
      </c>
      <c r="J55" s="42">
        <v>54</v>
      </c>
      <c r="K55" s="41">
        <v>19424</v>
      </c>
      <c r="L55" s="43">
        <f t="shared" si="2"/>
        <v>1.0679594430085673E-2</v>
      </c>
      <c r="M55" s="42"/>
      <c r="N55" s="6">
        <v>4865</v>
      </c>
      <c r="O55" s="41">
        <v>1818795.6600000004</v>
      </c>
      <c r="P55" s="41">
        <v>1818795.6600000004</v>
      </c>
    </row>
    <row r="56" spans="1:16" x14ac:dyDescent="0.35">
      <c r="A56" s="45">
        <v>2022</v>
      </c>
      <c r="B56" s="45" t="s">
        <v>5</v>
      </c>
      <c r="C56" s="47" t="s">
        <v>70</v>
      </c>
      <c r="D56">
        <v>53</v>
      </c>
      <c r="E56" s="45">
        <v>42046</v>
      </c>
      <c r="F56" s="46">
        <f t="shared" si="0"/>
        <v>8.7617788064142843</v>
      </c>
      <c r="G56" s="42">
        <v>22</v>
      </c>
      <c r="H56" s="45"/>
      <c r="I56" s="44">
        <f t="shared" si="3"/>
        <v>793.32075471698113</v>
      </c>
      <c r="J56" s="42">
        <v>23</v>
      </c>
      <c r="K56" s="41">
        <v>42046</v>
      </c>
      <c r="L56" s="43">
        <f t="shared" si="2"/>
        <v>3.2050384430053418E-2</v>
      </c>
      <c r="M56" s="42"/>
      <c r="N56" s="6">
        <v>6049</v>
      </c>
      <c r="O56" s="41">
        <v>1311871.9400000009</v>
      </c>
      <c r="P56" s="41">
        <v>1311871.9400000009</v>
      </c>
    </row>
    <row r="57" spans="1:16" x14ac:dyDescent="0.35">
      <c r="A57" s="45">
        <v>2022</v>
      </c>
      <c r="B57" s="45" t="s">
        <v>5</v>
      </c>
      <c r="C57" s="47" t="s">
        <v>71</v>
      </c>
      <c r="D57">
        <v>8</v>
      </c>
      <c r="E57" s="45">
        <v>0</v>
      </c>
      <c r="F57" s="46">
        <f t="shared" si="0"/>
        <v>1.821078989301161</v>
      </c>
      <c r="G57" s="42">
        <v>71</v>
      </c>
      <c r="H57" s="45"/>
      <c r="I57" s="44">
        <f t="shared" si="3"/>
        <v>0</v>
      </c>
      <c r="J57" s="42"/>
      <c r="K57" s="41">
        <v>0</v>
      </c>
      <c r="L57" s="43">
        <f t="shared" si="2"/>
        <v>0</v>
      </c>
      <c r="M57" s="42"/>
      <c r="N57" s="6">
        <v>4393</v>
      </c>
      <c r="O57" s="41">
        <v>1200613.9099999995</v>
      </c>
      <c r="P57" s="41">
        <v>1200613.9099999995</v>
      </c>
    </row>
    <row r="58" spans="1:16" x14ac:dyDescent="0.35">
      <c r="A58" s="45">
        <v>2022</v>
      </c>
      <c r="B58" s="45" t="s">
        <v>5</v>
      </c>
      <c r="C58" s="47" t="s">
        <v>0</v>
      </c>
      <c r="D58" t="s">
        <v>179</v>
      </c>
      <c r="E58" t="s">
        <v>179</v>
      </c>
      <c r="F58" s="46" t="e">
        <f t="shared" si="0"/>
        <v>#VALUE!</v>
      </c>
      <c r="G58" s="42"/>
      <c r="H58" s="45"/>
      <c r="I58" s="44" t="e">
        <f t="shared" si="3"/>
        <v>#VALUE!</v>
      </c>
      <c r="J58" s="42"/>
      <c r="K58" t="s">
        <v>179</v>
      </c>
      <c r="L58" s="43" t="e">
        <f t="shared" si="2"/>
        <v>#VALUE!</v>
      </c>
      <c r="M58" s="42"/>
      <c r="N58" s="6">
        <v>30191</v>
      </c>
      <c r="O58" s="41">
        <v>7803426.7299999995</v>
      </c>
      <c r="P58" s="41">
        <v>7803426.7299999995</v>
      </c>
    </row>
    <row r="59" spans="1:16" x14ac:dyDescent="0.35">
      <c r="A59" s="45">
        <v>2022</v>
      </c>
      <c r="B59" s="45" t="s">
        <v>5</v>
      </c>
      <c r="C59" s="47" t="s">
        <v>72</v>
      </c>
      <c r="D59">
        <v>47</v>
      </c>
      <c r="E59" s="45">
        <v>11772.82</v>
      </c>
      <c r="F59" s="46">
        <f t="shared" si="0"/>
        <v>4.0834057341442218</v>
      </c>
      <c r="G59" s="42">
        <v>56</v>
      </c>
      <c r="H59" s="45"/>
      <c r="I59" s="44">
        <f t="shared" si="3"/>
        <v>250.48553191489361</v>
      </c>
      <c r="J59" s="42">
        <v>53</v>
      </c>
      <c r="K59" s="41">
        <v>11772.82</v>
      </c>
      <c r="L59" s="43">
        <f t="shared" si="2"/>
        <v>7.9214057499990328E-3</v>
      </c>
      <c r="M59" s="42"/>
      <c r="N59" s="6">
        <v>11510</v>
      </c>
      <c r="O59" s="41">
        <v>1486203.3800000004</v>
      </c>
      <c r="P59" s="41">
        <v>1486203.3800000004</v>
      </c>
    </row>
    <row r="60" spans="1:16" x14ac:dyDescent="0.35">
      <c r="A60" s="45">
        <v>2022</v>
      </c>
      <c r="B60" s="45" t="s">
        <v>5</v>
      </c>
      <c r="C60" s="47" t="s">
        <v>73</v>
      </c>
      <c r="D60">
        <v>178</v>
      </c>
      <c r="E60" s="45">
        <v>15743.14</v>
      </c>
      <c r="F60" s="46">
        <f t="shared" si="0"/>
        <v>7.0161608198659833</v>
      </c>
      <c r="G60" s="42">
        <v>32</v>
      </c>
      <c r="H60" s="45"/>
      <c r="I60" s="44">
        <f t="shared" si="3"/>
        <v>88.444606741573025</v>
      </c>
      <c r="J60" s="42">
        <v>62</v>
      </c>
      <c r="K60" s="41">
        <v>15743.14</v>
      </c>
      <c r="L60" s="43">
        <f t="shared" si="2"/>
        <v>2.8178720208262417E-3</v>
      </c>
      <c r="M60" s="42"/>
      <c r="N60" s="6">
        <v>25370</v>
      </c>
      <c r="O60" s="41">
        <v>5586889.6400000015</v>
      </c>
      <c r="P60" s="41">
        <v>5586889.6400000015</v>
      </c>
    </row>
    <row r="61" spans="1:16" x14ac:dyDescent="0.35">
      <c r="A61" s="45">
        <v>2022</v>
      </c>
      <c r="B61" s="45" t="s">
        <v>5</v>
      </c>
      <c r="C61" s="47" t="s">
        <v>74</v>
      </c>
      <c r="D61">
        <v>41</v>
      </c>
      <c r="E61" s="45">
        <v>38230.54</v>
      </c>
      <c r="F61" s="46">
        <f t="shared" si="0"/>
        <v>14.523556500177117</v>
      </c>
      <c r="G61" s="42">
        <v>8</v>
      </c>
      <c r="H61" s="45"/>
      <c r="I61" s="44">
        <f t="shared" si="3"/>
        <v>932.45219512195126</v>
      </c>
      <c r="J61" s="42">
        <v>16</v>
      </c>
      <c r="K61" s="41">
        <v>38230.54</v>
      </c>
      <c r="L61" s="43">
        <f t="shared" si="2"/>
        <v>2.6375992751816756E-2</v>
      </c>
      <c r="M61" s="42"/>
      <c r="N61" s="6">
        <v>2823</v>
      </c>
      <c r="O61" s="41">
        <v>1449444.5899999996</v>
      </c>
      <c r="P61" s="41">
        <v>1449444.5899999996</v>
      </c>
    </row>
    <row r="62" spans="1:16" x14ac:dyDescent="0.35">
      <c r="A62" s="45">
        <v>2022</v>
      </c>
      <c r="B62" s="45" t="s">
        <v>5</v>
      </c>
      <c r="C62" s="47" t="s">
        <v>75</v>
      </c>
      <c r="D62">
        <v>41</v>
      </c>
      <c r="E62" s="45">
        <v>0</v>
      </c>
      <c r="F62" s="46">
        <f t="shared" si="0"/>
        <v>3.2926437520077094</v>
      </c>
      <c r="G62" s="42">
        <v>61</v>
      </c>
      <c r="H62" s="45"/>
      <c r="I62" s="44">
        <f t="shared" si="3"/>
        <v>0</v>
      </c>
      <c r="J62" s="42"/>
      <c r="K62" s="41">
        <v>0</v>
      </c>
      <c r="L62" s="43">
        <f t="shared" si="2"/>
        <v>0</v>
      </c>
      <c r="M62" s="42"/>
      <c r="N62" s="6">
        <v>12452</v>
      </c>
      <c r="O62" s="41">
        <v>2318500.9200000004</v>
      </c>
      <c r="P62" s="41">
        <v>2318500.9200000004</v>
      </c>
    </row>
    <row r="63" spans="1:16" x14ac:dyDescent="0.35">
      <c r="A63" s="45">
        <v>2022</v>
      </c>
      <c r="B63" s="45" t="s">
        <v>5</v>
      </c>
      <c r="C63" s="47" t="s">
        <v>76</v>
      </c>
      <c r="D63">
        <v>9359</v>
      </c>
      <c r="E63" s="45">
        <v>12550807.779999999</v>
      </c>
      <c r="F63" s="46">
        <f t="shared" si="0"/>
        <v>20.620714575291277</v>
      </c>
      <c r="G63" s="42">
        <v>1</v>
      </c>
      <c r="H63" s="45"/>
      <c r="I63" s="44">
        <f t="shared" si="3"/>
        <v>1341.0415407629021</v>
      </c>
      <c r="J63" s="42">
        <v>14</v>
      </c>
      <c r="K63" s="41">
        <v>12520357.779999999</v>
      </c>
      <c r="L63" s="43">
        <f t="shared" si="2"/>
        <v>0.11915850824364715</v>
      </c>
      <c r="M63" s="42"/>
      <c r="N63" s="6">
        <v>453864</v>
      </c>
      <c r="O63" s="41">
        <v>105073132.96000005</v>
      </c>
      <c r="P63" s="41">
        <v>105073132.96000005</v>
      </c>
    </row>
    <row r="64" spans="1:16" x14ac:dyDescent="0.35">
      <c r="A64" s="45">
        <v>2022</v>
      </c>
      <c r="B64" s="45" t="s">
        <v>5</v>
      </c>
      <c r="C64" s="47" t="s">
        <v>77</v>
      </c>
      <c r="D64">
        <v>40</v>
      </c>
      <c r="E64" s="45">
        <v>17800</v>
      </c>
      <c r="F64" s="46">
        <f t="shared" si="0"/>
        <v>3.6094567767550982</v>
      </c>
      <c r="G64" s="42">
        <v>60</v>
      </c>
      <c r="H64" s="45"/>
      <c r="I64" s="44">
        <f t="shared" si="3"/>
        <v>445</v>
      </c>
      <c r="J64" s="42">
        <v>43</v>
      </c>
      <c r="K64" s="41">
        <v>17800</v>
      </c>
      <c r="L64" s="43">
        <f t="shared" si="2"/>
        <v>6.5670868057604165E-3</v>
      </c>
      <c r="M64" s="42"/>
      <c r="N64" s="6">
        <v>11082</v>
      </c>
      <c r="O64" s="41">
        <v>2710486.4800000009</v>
      </c>
      <c r="P64" s="41">
        <v>2710486.4800000009</v>
      </c>
    </row>
    <row r="65" spans="1:16" x14ac:dyDescent="0.35">
      <c r="A65" s="45">
        <v>2022</v>
      </c>
      <c r="B65" s="45" t="s">
        <v>5</v>
      </c>
      <c r="C65" s="47" t="s">
        <v>78</v>
      </c>
      <c r="D65">
        <v>429</v>
      </c>
      <c r="E65" s="45">
        <v>637164.93000000005</v>
      </c>
      <c r="F65" s="46">
        <f t="shared" si="0"/>
        <v>4.2591636551368088</v>
      </c>
      <c r="G65" s="42">
        <v>55</v>
      </c>
      <c r="H65" s="45"/>
      <c r="I65" s="44">
        <f t="shared" si="3"/>
        <v>1485.2329370629373</v>
      </c>
      <c r="J65" s="42">
        <v>12</v>
      </c>
      <c r="K65" s="41">
        <v>578509.30000000005</v>
      </c>
      <c r="L65" s="43">
        <f t="shared" si="2"/>
        <v>3.0010660600921949E-2</v>
      </c>
      <c r="M65" s="42"/>
      <c r="N65" s="6">
        <v>100724</v>
      </c>
      <c r="O65" s="41">
        <v>19276793.260000009</v>
      </c>
      <c r="P65" s="41">
        <v>19276793.260000009</v>
      </c>
    </row>
    <row r="66" spans="1:16" x14ac:dyDescent="0.35">
      <c r="A66" s="45">
        <v>2022</v>
      </c>
      <c r="B66" s="45" t="s">
        <v>5</v>
      </c>
      <c r="C66" s="47" t="s">
        <v>79</v>
      </c>
      <c r="D66">
        <v>38</v>
      </c>
      <c r="E66" s="45">
        <v>17213</v>
      </c>
      <c r="F66" s="46">
        <f t="shared" ref="F66:F129" si="4">(D66/N66)*1000</f>
        <v>3.0595813204508855</v>
      </c>
      <c r="G66" s="42">
        <v>63</v>
      </c>
      <c r="H66" s="45"/>
      <c r="I66" s="44">
        <f t="shared" ref="I66:I80" si="5">E66/D66</f>
        <v>452.9736842105263</v>
      </c>
      <c r="J66" s="42">
        <v>42</v>
      </c>
      <c r="K66" s="41">
        <v>17213</v>
      </c>
      <c r="L66" s="43">
        <f t="shared" ref="L66:L129" si="6">K66/O66</f>
        <v>1.0722267726298062E-2</v>
      </c>
      <c r="M66" s="42"/>
      <c r="N66" s="6">
        <v>12420</v>
      </c>
      <c r="O66" s="41">
        <v>1605350.6999999997</v>
      </c>
      <c r="P66" s="41">
        <v>1605350.6999999997</v>
      </c>
    </row>
    <row r="67" spans="1:16" x14ac:dyDescent="0.35">
      <c r="A67" s="45">
        <v>2022</v>
      </c>
      <c r="B67" s="45" t="s">
        <v>5</v>
      </c>
      <c r="C67" s="47" t="s">
        <v>80</v>
      </c>
      <c r="D67">
        <v>9</v>
      </c>
      <c r="E67" s="45">
        <v>0</v>
      </c>
      <c r="F67" s="46">
        <f t="shared" si="4"/>
        <v>2.0881670533642693</v>
      </c>
      <c r="G67" s="42">
        <v>68</v>
      </c>
      <c r="H67" s="45"/>
      <c r="I67" s="44">
        <f t="shared" si="5"/>
        <v>0</v>
      </c>
      <c r="J67" s="42"/>
      <c r="K67" s="41">
        <v>0</v>
      </c>
      <c r="L67" s="43">
        <f t="shared" si="6"/>
        <v>0</v>
      </c>
      <c r="M67" s="42"/>
      <c r="N67" s="6">
        <v>4310</v>
      </c>
      <c r="O67" s="41">
        <v>656879.12000000011</v>
      </c>
      <c r="P67" s="41">
        <v>656879.12000000011</v>
      </c>
    </row>
    <row r="68" spans="1:16" x14ac:dyDescent="0.35">
      <c r="A68" s="45">
        <v>2022</v>
      </c>
      <c r="B68" s="45" t="s">
        <v>5</v>
      </c>
      <c r="C68" s="47" t="s">
        <v>81</v>
      </c>
      <c r="D68">
        <v>89</v>
      </c>
      <c r="E68" s="45">
        <v>42518</v>
      </c>
      <c r="F68" s="46">
        <f t="shared" si="4"/>
        <v>7.2493280117292498</v>
      </c>
      <c r="G68" s="42">
        <v>30</v>
      </c>
      <c r="H68" s="45"/>
      <c r="I68" s="44">
        <f t="shared" si="5"/>
        <v>477.7303370786517</v>
      </c>
      <c r="J68" s="42">
        <v>41</v>
      </c>
      <c r="K68" s="41">
        <v>42518</v>
      </c>
      <c r="L68" s="43">
        <f t="shared" si="6"/>
        <v>2.314985163905937E-2</v>
      </c>
      <c r="M68" s="42"/>
      <c r="N68" s="6">
        <v>12277</v>
      </c>
      <c r="O68" s="41">
        <v>1836642.44</v>
      </c>
      <c r="P68" s="41">
        <v>1836642.44</v>
      </c>
    </row>
    <row r="69" spans="1:16" x14ac:dyDescent="0.35">
      <c r="A69" s="45">
        <v>2022</v>
      </c>
      <c r="B69" s="45" t="s">
        <v>5</v>
      </c>
      <c r="C69" s="47" t="s">
        <v>82</v>
      </c>
      <c r="D69">
        <v>28</v>
      </c>
      <c r="E69" s="45">
        <v>3092</v>
      </c>
      <c r="F69" s="46">
        <f t="shared" si="4"/>
        <v>4.7765267826680313</v>
      </c>
      <c r="G69" s="42">
        <v>50</v>
      </c>
      <c r="H69" s="45"/>
      <c r="I69" s="44">
        <f t="shared" si="5"/>
        <v>110.42857142857143</v>
      </c>
      <c r="J69" s="42">
        <v>59</v>
      </c>
      <c r="K69" s="41">
        <v>3092</v>
      </c>
      <c r="L69" s="43">
        <f t="shared" si="6"/>
        <v>2.1190687602928955E-3</v>
      </c>
      <c r="M69" s="42"/>
      <c r="N69" s="6">
        <v>5862</v>
      </c>
      <c r="O69" s="41">
        <v>1459131.5099999998</v>
      </c>
      <c r="P69" s="41">
        <v>1459131.5099999998</v>
      </c>
    </row>
    <row r="70" spans="1:16" x14ac:dyDescent="0.35">
      <c r="A70" s="45">
        <v>2022</v>
      </c>
      <c r="B70" s="45" t="s">
        <v>5</v>
      </c>
      <c r="C70" s="47" t="s">
        <v>83</v>
      </c>
      <c r="D70">
        <v>183</v>
      </c>
      <c r="E70" s="45">
        <v>139393</v>
      </c>
      <c r="F70" s="46">
        <f t="shared" si="4"/>
        <v>17.130019657399608</v>
      </c>
      <c r="G70" s="42">
        <v>4</v>
      </c>
      <c r="H70" s="45"/>
      <c r="I70" s="44">
        <f t="shared" si="5"/>
        <v>761.71038251366122</v>
      </c>
      <c r="J70" s="42">
        <v>24</v>
      </c>
      <c r="K70" s="41">
        <v>139393</v>
      </c>
      <c r="L70" s="43">
        <f t="shared" si="6"/>
        <v>5.3842187175455677E-2</v>
      </c>
      <c r="M70" s="42"/>
      <c r="N70" s="6">
        <v>10683</v>
      </c>
      <c r="O70" s="41">
        <v>2588917.8599999971</v>
      </c>
      <c r="P70" s="41">
        <v>2588917.8599999971</v>
      </c>
    </row>
    <row r="71" spans="1:16" x14ac:dyDescent="0.35">
      <c r="A71" s="45">
        <v>2022</v>
      </c>
      <c r="B71" s="45" t="s">
        <v>5</v>
      </c>
      <c r="C71" s="47" t="s">
        <v>84</v>
      </c>
      <c r="D71">
        <v>70</v>
      </c>
      <c r="E71" s="45">
        <v>125325</v>
      </c>
      <c r="F71" s="46">
        <f t="shared" si="4"/>
        <v>4.4125063035804333</v>
      </c>
      <c r="G71" s="42">
        <v>54</v>
      </c>
      <c r="H71" s="45"/>
      <c r="I71" s="44">
        <f t="shared" si="5"/>
        <v>1790.3571428571429</v>
      </c>
      <c r="J71" s="42">
        <v>7</v>
      </c>
      <c r="K71" s="41">
        <v>121639</v>
      </c>
      <c r="L71" s="43">
        <f t="shared" si="6"/>
        <v>2.4879462319555352E-2</v>
      </c>
      <c r="M71" s="42"/>
      <c r="N71" s="6">
        <v>15864</v>
      </c>
      <c r="O71" s="41">
        <v>4889132.99</v>
      </c>
      <c r="P71" s="41">
        <v>4889132.99</v>
      </c>
    </row>
    <row r="72" spans="1:16" x14ac:dyDescent="0.35">
      <c r="A72" s="45">
        <v>2022</v>
      </c>
      <c r="B72" s="45" t="s">
        <v>5</v>
      </c>
      <c r="C72" s="47" t="s">
        <v>85</v>
      </c>
      <c r="D72">
        <v>4</v>
      </c>
      <c r="E72" s="45">
        <v>1918.4</v>
      </c>
      <c r="F72" s="46">
        <f t="shared" si="4"/>
        <v>0.17799928800284801</v>
      </c>
      <c r="G72" s="42">
        <v>77</v>
      </c>
      <c r="H72" s="45"/>
      <c r="I72" s="44">
        <f t="shared" si="5"/>
        <v>479.6</v>
      </c>
      <c r="J72" s="42">
        <v>40</v>
      </c>
      <c r="K72" s="41">
        <v>1918.4</v>
      </c>
      <c r="L72" s="43">
        <f t="shared" si="6"/>
        <v>6.6163719620298145E-4</v>
      </c>
      <c r="M72" s="42"/>
      <c r="N72" s="6">
        <v>22472</v>
      </c>
      <c r="O72" s="41">
        <v>2899474.2300000023</v>
      </c>
      <c r="P72" s="41">
        <v>2899474.2300000023</v>
      </c>
    </row>
    <row r="73" spans="1:16" x14ac:dyDescent="0.35">
      <c r="A73" s="45">
        <v>2022</v>
      </c>
      <c r="B73" s="45" t="s">
        <v>5</v>
      </c>
      <c r="C73" s="47" t="s">
        <v>86</v>
      </c>
      <c r="D73">
        <v>15</v>
      </c>
      <c r="E73" s="45">
        <v>25348.11</v>
      </c>
      <c r="F73" s="46">
        <f t="shared" si="4"/>
        <v>0.86440384947847626</v>
      </c>
      <c r="G73" s="42">
        <v>75</v>
      </c>
      <c r="H73" s="45"/>
      <c r="I73" s="44">
        <f t="shared" si="5"/>
        <v>1689.874</v>
      </c>
      <c r="J73" s="42">
        <v>9</v>
      </c>
      <c r="K73" s="41">
        <v>25348.11</v>
      </c>
      <c r="L73" s="43">
        <f t="shared" si="6"/>
        <v>6.2870877630212922E-3</v>
      </c>
      <c r="M73" s="42"/>
      <c r="N73" s="6">
        <v>17353</v>
      </c>
      <c r="O73" s="41">
        <v>4031772.8900000015</v>
      </c>
      <c r="P73" s="41">
        <v>4031772.8900000015</v>
      </c>
    </row>
    <row r="74" spans="1:16" x14ac:dyDescent="0.35">
      <c r="A74" s="45">
        <v>2022</v>
      </c>
      <c r="B74" s="45" t="s">
        <v>5</v>
      </c>
      <c r="C74" s="47" t="s">
        <v>87</v>
      </c>
      <c r="D74">
        <v>72</v>
      </c>
      <c r="E74" s="45">
        <v>114511.9</v>
      </c>
      <c r="F74" s="46">
        <f t="shared" si="4"/>
        <v>5.3531598513011156</v>
      </c>
      <c r="G74" s="42">
        <v>44</v>
      </c>
      <c r="H74" s="45"/>
      <c r="I74" s="44">
        <f t="shared" si="5"/>
        <v>1590.4430555555555</v>
      </c>
      <c r="J74" s="42">
        <v>10</v>
      </c>
      <c r="K74" s="41">
        <v>114511.9</v>
      </c>
      <c r="L74" s="43">
        <f t="shared" si="6"/>
        <v>3.1464339960883894E-2</v>
      </c>
      <c r="M74" s="42"/>
      <c r="N74" s="6">
        <v>13450</v>
      </c>
      <c r="O74" s="41">
        <v>3639418.4700000021</v>
      </c>
      <c r="P74" s="41">
        <v>3639418.4700000021</v>
      </c>
    </row>
    <row r="75" spans="1:16" x14ac:dyDescent="0.35">
      <c r="A75" s="45">
        <v>2022</v>
      </c>
      <c r="B75" s="45" t="s">
        <v>5</v>
      </c>
      <c r="C75" s="47" t="s">
        <v>88</v>
      </c>
      <c r="D75">
        <v>94</v>
      </c>
      <c r="E75" s="45">
        <v>46803.62</v>
      </c>
      <c r="F75" s="46">
        <f t="shared" si="4"/>
        <v>13.996426444312091</v>
      </c>
      <c r="G75" s="42">
        <v>9</v>
      </c>
      <c r="H75" s="45"/>
      <c r="I75" s="44">
        <f t="shared" si="5"/>
        <v>497.9108510638298</v>
      </c>
      <c r="J75" s="42">
        <v>39</v>
      </c>
      <c r="K75" s="41">
        <v>46803.62</v>
      </c>
      <c r="L75" s="43">
        <f t="shared" si="6"/>
        <v>1.8506230385926241E-2</v>
      </c>
      <c r="M75" s="42"/>
      <c r="N75" s="6">
        <v>6716</v>
      </c>
      <c r="O75" s="41">
        <v>2529073.6700000004</v>
      </c>
      <c r="P75" s="41">
        <v>2529073.6700000004</v>
      </c>
    </row>
    <row r="76" spans="1:16" x14ac:dyDescent="0.35">
      <c r="A76" s="45">
        <v>2022</v>
      </c>
      <c r="B76" s="45" t="s">
        <v>5</v>
      </c>
      <c r="C76" s="47" t="s">
        <v>89</v>
      </c>
      <c r="D76">
        <v>47</v>
      </c>
      <c r="E76" s="45">
        <v>7030</v>
      </c>
      <c r="F76" s="46">
        <f t="shared" si="4"/>
        <v>8.0853259934629271</v>
      </c>
      <c r="G76" s="42">
        <v>28</v>
      </c>
      <c r="H76" s="45"/>
      <c r="I76" s="44">
        <f t="shared" si="5"/>
        <v>149.57446808510639</v>
      </c>
      <c r="J76" s="42">
        <v>57</v>
      </c>
      <c r="K76" s="41">
        <v>7030</v>
      </c>
      <c r="L76" s="43">
        <f t="shared" si="6"/>
        <v>6.8707258563182102E-3</v>
      </c>
      <c r="M76" s="42"/>
      <c r="N76" s="6">
        <v>5813</v>
      </c>
      <c r="O76" s="41">
        <v>1023181.5599999997</v>
      </c>
      <c r="P76" s="41">
        <v>1023181.5599999997</v>
      </c>
    </row>
    <row r="77" spans="1:16" x14ac:dyDescent="0.35">
      <c r="A77" s="45">
        <v>2022</v>
      </c>
      <c r="B77" s="45" t="s">
        <v>5</v>
      </c>
      <c r="C77" s="47" t="s">
        <v>90</v>
      </c>
      <c r="D77">
        <v>5</v>
      </c>
      <c r="E77" s="45">
        <v>0</v>
      </c>
      <c r="F77" s="46">
        <f t="shared" si="4"/>
        <v>17.123287671232877</v>
      </c>
      <c r="G77" s="42">
        <v>5</v>
      </c>
      <c r="H77" s="45"/>
      <c r="I77" s="44">
        <f t="shared" si="5"/>
        <v>0</v>
      </c>
      <c r="J77" s="42"/>
      <c r="K77" s="41">
        <v>0</v>
      </c>
      <c r="L77" s="43">
        <f t="shared" si="6"/>
        <v>0</v>
      </c>
      <c r="M77" s="42"/>
      <c r="N77" s="6">
        <v>292</v>
      </c>
      <c r="O77" s="41">
        <v>46862.5</v>
      </c>
      <c r="P77" s="41">
        <v>46862.5</v>
      </c>
    </row>
    <row r="78" spans="1:16" x14ac:dyDescent="0.35">
      <c r="A78" s="45">
        <v>2022</v>
      </c>
      <c r="B78" s="45" t="s">
        <v>5</v>
      </c>
      <c r="C78" s="47" t="s">
        <v>91</v>
      </c>
      <c r="D78">
        <v>63</v>
      </c>
      <c r="E78" s="45">
        <v>95194.92</v>
      </c>
      <c r="F78" s="46">
        <f t="shared" si="4"/>
        <v>5.2260472832849443</v>
      </c>
      <c r="G78" s="42">
        <v>46</v>
      </c>
      <c r="H78" s="45"/>
      <c r="I78" s="44">
        <f t="shared" si="5"/>
        <v>1511.0304761904761</v>
      </c>
      <c r="J78" s="42">
        <v>11</v>
      </c>
      <c r="K78" s="41">
        <v>83685.919999999998</v>
      </c>
      <c r="L78" s="43">
        <f t="shared" si="6"/>
        <v>3.1266345905916447E-2</v>
      </c>
      <c r="M78" s="42"/>
      <c r="N78" s="6">
        <v>12055</v>
      </c>
      <c r="O78" s="41">
        <v>2676549.4199999985</v>
      </c>
      <c r="P78" s="41">
        <v>2676549.4199999985</v>
      </c>
    </row>
    <row r="79" spans="1:16" x14ac:dyDescent="0.35">
      <c r="A79" s="45">
        <v>2022</v>
      </c>
      <c r="B79" s="45" t="s">
        <v>5</v>
      </c>
      <c r="C79" s="47" t="s">
        <v>92</v>
      </c>
      <c r="D79">
        <v>114</v>
      </c>
      <c r="E79" s="45">
        <v>86505.24</v>
      </c>
      <c r="F79" s="46">
        <f t="shared" si="4"/>
        <v>10.989010989010989</v>
      </c>
      <c r="G79" s="42">
        <v>13</v>
      </c>
      <c r="H79" s="45"/>
      <c r="I79" s="44">
        <f t="shared" si="5"/>
        <v>758.81789473684216</v>
      </c>
      <c r="J79" s="42">
        <v>25</v>
      </c>
      <c r="K79" s="41">
        <v>86505.24</v>
      </c>
      <c r="L79" s="43">
        <f t="shared" si="6"/>
        <v>4.2444656048631783E-2</v>
      </c>
      <c r="M79" s="42"/>
      <c r="N79" s="6">
        <v>10374</v>
      </c>
      <c r="O79" s="41">
        <v>2038071.41</v>
      </c>
      <c r="P79" s="41">
        <v>2038071.41</v>
      </c>
    </row>
    <row r="80" spans="1:16" x14ac:dyDescent="0.35">
      <c r="A80" s="45">
        <v>2022</v>
      </c>
      <c r="B80" s="45" t="s">
        <v>5</v>
      </c>
      <c r="C80" s="47" t="s">
        <v>93</v>
      </c>
      <c r="D80">
        <v>77</v>
      </c>
      <c r="E80" s="45">
        <v>53828</v>
      </c>
      <c r="F80" s="46">
        <f t="shared" si="4"/>
        <v>13.621086148947461</v>
      </c>
      <c r="G80" s="42">
        <v>10</v>
      </c>
      <c r="H80" s="45"/>
      <c r="I80" s="44">
        <f t="shared" si="5"/>
        <v>699.06493506493507</v>
      </c>
      <c r="J80" s="42">
        <v>26</v>
      </c>
      <c r="K80" s="41">
        <v>53828</v>
      </c>
      <c r="L80" s="43">
        <f t="shared" si="6"/>
        <v>2.9356409051706337E-2</v>
      </c>
      <c r="M80" s="42"/>
      <c r="N80" s="6">
        <v>5653</v>
      </c>
      <c r="O80" s="41">
        <v>1833603.0100000005</v>
      </c>
      <c r="P80" s="41">
        <v>1833603.0100000005</v>
      </c>
    </row>
    <row r="81" spans="1:16" x14ac:dyDescent="0.35">
      <c r="A81" s="45">
        <v>2022</v>
      </c>
      <c r="B81" s="45" t="s">
        <v>3</v>
      </c>
      <c r="C81" s="47" t="s">
        <v>38</v>
      </c>
      <c r="D81" s="45">
        <v>57</v>
      </c>
      <c r="E81" s="42">
        <v>252622</v>
      </c>
      <c r="F81" s="46">
        <f t="shared" si="4"/>
        <v>1.692650334075724</v>
      </c>
      <c r="G81" s="42">
        <v>1</v>
      </c>
      <c r="H81">
        <v>27471</v>
      </c>
      <c r="I81" s="44">
        <f t="shared" ref="I81:I144" si="7">E81/H81</f>
        <v>9.1959520949364784</v>
      </c>
      <c r="J81" s="42">
        <v>7</v>
      </c>
      <c r="K81" s="41">
        <v>252622</v>
      </c>
      <c r="L81" s="43">
        <f t="shared" si="6"/>
        <v>3.2501460312295609E-2</v>
      </c>
      <c r="M81" s="42"/>
      <c r="N81" s="6">
        <v>33675</v>
      </c>
      <c r="O81" s="41">
        <v>7772635.3699999964</v>
      </c>
      <c r="P81" s="41">
        <v>7772635.3699999964</v>
      </c>
    </row>
    <row r="82" spans="1:16" x14ac:dyDescent="0.35">
      <c r="A82" s="45">
        <v>2022</v>
      </c>
      <c r="B82" s="45" t="s">
        <v>3</v>
      </c>
      <c r="C82" s="47" t="s">
        <v>56</v>
      </c>
      <c r="D82" s="45">
        <v>13</v>
      </c>
      <c r="E82" s="42">
        <v>49845.73</v>
      </c>
      <c r="F82" s="46">
        <f t="shared" si="4"/>
        <v>1.2190547636909228</v>
      </c>
      <c r="G82" s="42">
        <v>2</v>
      </c>
      <c r="H82">
        <v>8872.5</v>
      </c>
      <c r="I82" s="44">
        <f t="shared" si="7"/>
        <v>5.6180028176951256</v>
      </c>
      <c r="J82" s="42">
        <v>32</v>
      </c>
      <c r="K82" s="41">
        <v>45823.73</v>
      </c>
      <c r="L82" s="43">
        <f t="shared" si="6"/>
        <v>3.0452406848838744E-2</v>
      </c>
      <c r="M82" s="42"/>
      <c r="N82" s="6">
        <v>10664</v>
      </c>
      <c r="O82" s="41">
        <v>1504765.4600000007</v>
      </c>
      <c r="P82" s="41">
        <v>1504765.4600000007</v>
      </c>
    </row>
    <row r="83" spans="1:16" x14ac:dyDescent="0.35">
      <c r="A83" s="45">
        <v>2022</v>
      </c>
      <c r="B83" s="45" t="s">
        <v>3</v>
      </c>
      <c r="C83" s="47" t="s">
        <v>44</v>
      </c>
      <c r="D83" s="45">
        <v>6</v>
      </c>
      <c r="E83" s="42">
        <v>40530.639999999999</v>
      </c>
      <c r="F83" s="46">
        <f t="shared" si="4"/>
        <v>0.86194512282717994</v>
      </c>
      <c r="G83" s="42">
        <v>3</v>
      </c>
      <c r="H83">
        <v>2268</v>
      </c>
      <c r="I83" s="44">
        <f t="shared" si="7"/>
        <v>17.870652557319225</v>
      </c>
      <c r="J83" s="42">
        <v>2</v>
      </c>
      <c r="K83" s="41">
        <v>40530.639999999999</v>
      </c>
      <c r="L83" s="43">
        <f t="shared" si="6"/>
        <v>1.7499796831991807E-2</v>
      </c>
      <c r="M83" s="42"/>
      <c r="N83" s="6">
        <v>6961</v>
      </c>
      <c r="O83" s="41">
        <v>2316063.4600000009</v>
      </c>
      <c r="P83" s="41">
        <v>2316063.4600000009</v>
      </c>
    </row>
    <row r="84" spans="1:16" x14ac:dyDescent="0.35">
      <c r="A84" s="45">
        <v>2022</v>
      </c>
      <c r="B84" s="45" t="s">
        <v>3</v>
      </c>
      <c r="C84" s="47" t="s">
        <v>66</v>
      </c>
      <c r="D84" s="45">
        <v>5</v>
      </c>
      <c r="E84" s="42">
        <v>10034</v>
      </c>
      <c r="F84" s="46">
        <f t="shared" si="4"/>
        <v>0.85338795016214364</v>
      </c>
      <c r="G84" s="42">
        <v>4</v>
      </c>
      <c r="H84">
        <v>1024</v>
      </c>
      <c r="I84" s="44">
        <f t="shared" si="7"/>
        <v>9.798828125</v>
      </c>
      <c r="J84" s="42">
        <v>5</v>
      </c>
      <c r="K84" s="41">
        <v>10034</v>
      </c>
      <c r="L84" s="43">
        <f t="shared" si="6"/>
        <v>8.4054591086225958E-3</v>
      </c>
      <c r="M84" s="42"/>
      <c r="N84" s="6">
        <v>5859</v>
      </c>
      <c r="O84" s="41">
        <v>1193747.9999999993</v>
      </c>
      <c r="P84" s="41">
        <v>1193747.9999999993</v>
      </c>
    </row>
    <row r="85" spans="1:16" x14ac:dyDescent="0.35">
      <c r="A85" s="45">
        <v>2022</v>
      </c>
      <c r="B85" s="45" t="s">
        <v>3</v>
      </c>
      <c r="C85" s="47" t="s">
        <v>0</v>
      </c>
      <c r="D85" s="45">
        <v>24</v>
      </c>
      <c r="E85" s="42">
        <v>46652</v>
      </c>
      <c r="F85" s="46">
        <f t="shared" si="4"/>
        <v>0.79493888907290255</v>
      </c>
      <c r="G85" s="42">
        <v>5</v>
      </c>
      <c r="H85">
        <v>5418</v>
      </c>
      <c r="I85" s="44">
        <f t="shared" si="7"/>
        <v>8.6105574012550754</v>
      </c>
      <c r="J85" s="42">
        <v>11</v>
      </c>
      <c r="K85" s="41">
        <v>11042</v>
      </c>
      <c r="L85" s="43">
        <f t="shared" si="6"/>
        <v>1.4150193731619751E-3</v>
      </c>
      <c r="M85" s="42"/>
      <c r="N85" s="6">
        <v>30191</v>
      </c>
      <c r="O85" s="41">
        <v>7803426.7299999995</v>
      </c>
      <c r="P85" s="41">
        <v>7803426.7299999995</v>
      </c>
    </row>
    <row r="86" spans="1:16" x14ac:dyDescent="0.35">
      <c r="A86" s="45">
        <v>2022</v>
      </c>
      <c r="B86" s="45" t="s">
        <v>3</v>
      </c>
      <c r="C86" s="47" t="s">
        <v>84</v>
      </c>
      <c r="D86" s="45">
        <v>12</v>
      </c>
      <c r="E86" s="42">
        <v>22944</v>
      </c>
      <c r="F86" s="46">
        <f t="shared" si="4"/>
        <v>0.75642965204236012</v>
      </c>
      <c r="G86" s="42">
        <v>6</v>
      </c>
      <c r="H86">
        <v>8152</v>
      </c>
      <c r="I86" s="44">
        <f t="shared" si="7"/>
        <v>2.8145240431795879</v>
      </c>
      <c r="J86" s="42">
        <v>38</v>
      </c>
      <c r="K86" s="41">
        <v>21399</v>
      </c>
      <c r="L86" s="43">
        <f t="shared" si="6"/>
        <v>4.37684964671006E-3</v>
      </c>
      <c r="M86" s="42"/>
      <c r="N86" s="6">
        <v>15864</v>
      </c>
      <c r="O86" s="41">
        <v>4889132.99</v>
      </c>
      <c r="P86" s="41">
        <v>4889132.99</v>
      </c>
    </row>
    <row r="87" spans="1:16" x14ac:dyDescent="0.35">
      <c r="A87" s="45">
        <v>2022</v>
      </c>
      <c r="B87" s="45" t="s">
        <v>3</v>
      </c>
      <c r="C87" s="47" t="s">
        <v>83</v>
      </c>
      <c r="D87" s="45">
        <v>8</v>
      </c>
      <c r="E87" s="42">
        <v>9771.86</v>
      </c>
      <c r="F87" s="46">
        <f t="shared" si="4"/>
        <v>0.74885331835626701</v>
      </c>
      <c r="G87" s="42">
        <v>7</v>
      </c>
      <c r="H87">
        <v>2555</v>
      </c>
      <c r="I87" s="44">
        <f t="shared" si="7"/>
        <v>3.8246027397260276</v>
      </c>
      <c r="J87" s="42">
        <v>37</v>
      </c>
      <c r="K87" s="41">
        <v>9771.86</v>
      </c>
      <c r="L87" s="43">
        <f t="shared" si="6"/>
        <v>3.7744959587091773E-3</v>
      </c>
      <c r="M87" s="42"/>
      <c r="N87" s="6">
        <v>10683</v>
      </c>
      <c r="O87" s="41">
        <v>2588917.8599999971</v>
      </c>
      <c r="P87" s="41">
        <v>2588917.8599999971</v>
      </c>
    </row>
    <row r="88" spans="1:16" x14ac:dyDescent="0.35">
      <c r="A88" s="45">
        <v>2022</v>
      </c>
      <c r="B88" s="45" t="s">
        <v>3</v>
      </c>
      <c r="C88" s="47" t="s">
        <v>33</v>
      </c>
      <c r="D88" s="45">
        <v>4</v>
      </c>
      <c r="E88" s="42">
        <v>7184.37</v>
      </c>
      <c r="F88" s="46">
        <f t="shared" si="4"/>
        <v>0.73340667400073345</v>
      </c>
      <c r="G88" s="42">
        <v>8</v>
      </c>
      <c r="H88">
        <v>1551</v>
      </c>
      <c r="I88" s="44">
        <f t="shared" si="7"/>
        <v>4.6320889748549323</v>
      </c>
      <c r="J88" s="42">
        <v>36</v>
      </c>
      <c r="K88" s="41">
        <v>7184.37</v>
      </c>
      <c r="L88" s="43">
        <f t="shared" si="6"/>
        <v>4.4870311274438522E-3</v>
      </c>
      <c r="M88" s="42"/>
      <c r="N88" s="6">
        <v>5454</v>
      </c>
      <c r="O88" s="41">
        <v>1601141.1099999999</v>
      </c>
      <c r="P88" s="41">
        <v>1601141.1099999999</v>
      </c>
    </row>
    <row r="89" spans="1:16" x14ac:dyDescent="0.35">
      <c r="A89" s="45">
        <v>2022</v>
      </c>
      <c r="B89" s="45" t="s">
        <v>3</v>
      </c>
      <c r="C89" s="47" t="s">
        <v>91</v>
      </c>
      <c r="D89" s="45">
        <v>7</v>
      </c>
      <c r="E89" s="42">
        <v>24497</v>
      </c>
      <c r="F89" s="46">
        <f t="shared" si="4"/>
        <v>0.58067192036499382</v>
      </c>
      <c r="G89" s="42">
        <v>9</v>
      </c>
      <c r="H89">
        <v>4717</v>
      </c>
      <c r="I89" s="44">
        <f t="shared" si="7"/>
        <v>5.1933432266270936</v>
      </c>
      <c r="J89" s="42">
        <v>34</v>
      </c>
      <c r="K89" s="41">
        <v>22846</v>
      </c>
      <c r="L89" s="43">
        <f t="shared" si="6"/>
        <v>8.5356167270021904E-3</v>
      </c>
      <c r="M89" s="42"/>
      <c r="N89" s="6">
        <v>12055</v>
      </c>
      <c r="O89" s="41">
        <v>2676549.4199999985</v>
      </c>
      <c r="P89" s="41">
        <v>2676549.4199999985</v>
      </c>
    </row>
    <row r="90" spans="1:16" x14ac:dyDescent="0.35">
      <c r="A90" s="45">
        <v>2022</v>
      </c>
      <c r="B90" s="45" t="s">
        <v>3</v>
      </c>
      <c r="C90" s="47" t="s">
        <v>78</v>
      </c>
      <c r="D90" s="45">
        <v>50</v>
      </c>
      <c r="E90" s="42">
        <v>494867.45</v>
      </c>
      <c r="F90" s="46">
        <f t="shared" si="4"/>
        <v>0.49640602041221554</v>
      </c>
      <c r="G90" s="42">
        <v>10</v>
      </c>
      <c r="H90">
        <v>70591.5</v>
      </c>
      <c r="I90" s="44">
        <f t="shared" si="7"/>
        <v>7.0102979820516635</v>
      </c>
      <c r="J90" s="42">
        <v>18</v>
      </c>
      <c r="K90" s="41">
        <v>480042.6</v>
      </c>
      <c r="L90" s="43">
        <f t="shared" si="6"/>
        <v>2.4902617023761127E-2</v>
      </c>
      <c r="M90" s="42"/>
      <c r="N90" s="6">
        <v>100724</v>
      </c>
      <c r="O90" s="41">
        <v>19276793.260000009</v>
      </c>
      <c r="P90" s="41">
        <v>19276793.260000009</v>
      </c>
    </row>
    <row r="91" spans="1:16" x14ac:dyDescent="0.35">
      <c r="A91" s="45">
        <v>2022</v>
      </c>
      <c r="B91" s="45" t="s">
        <v>3</v>
      </c>
      <c r="C91" s="47" t="s">
        <v>46</v>
      </c>
      <c r="D91" s="45">
        <v>4</v>
      </c>
      <c r="E91" s="42">
        <v>37194</v>
      </c>
      <c r="F91" s="46">
        <f t="shared" si="4"/>
        <v>0.48484848484848486</v>
      </c>
      <c r="G91" s="42">
        <v>11</v>
      </c>
      <c r="H91">
        <v>4658</v>
      </c>
      <c r="I91" s="44">
        <f t="shared" si="7"/>
        <v>7.9849720910261919</v>
      </c>
      <c r="J91" s="42">
        <v>15</v>
      </c>
      <c r="K91" s="41">
        <v>37194</v>
      </c>
      <c r="L91" s="43">
        <f t="shared" si="6"/>
        <v>1.9690376583878483E-2</v>
      </c>
      <c r="M91" s="42"/>
      <c r="N91" s="6">
        <v>8250</v>
      </c>
      <c r="O91" s="41">
        <v>1888943.0499999998</v>
      </c>
      <c r="P91" s="41">
        <v>1888943.0499999998</v>
      </c>
    </row>
    <row r="92" spans="1:16" x14ac:dyDescent="0.35">
      <c r="A92" s="45">
        <v>2022</v>
      </c>
      <c r="B92" s="45" t="s">
        <v>3</v>
      </c>
      <c r="C92" s="47" t="s">
        <v>34</v>
      </c>
      <c r="D92" s="45">
        <v>5</v>
      </c>
      <c r="E92" s="42">
        <v>11205</v>
      </c>
      <c r="F92" s="46">
        <f t="shared" si="4"/>
        <v>0.4585052728106373</v>
      </c>
      <c r="G92" s="42">
        <v>12</v>
      </c>
      <c r="H92">
        <v>1800</v>
      </c>
      <c r="I92" s="44">
        <f t="shared" si="7"/>
        <v>6.2249999999999996</v>
      </c>
      <c r="J92" s="42">
        <v>24</v>
      </c>
      <c r="K92" s="41">
        <v>11205</v>
      </c>
      <c r="L92" s="43">
        <f t="shared" si="6"/>
        <v>5.0205497756056197E-3</v>
      </c>
      <c r="M92" s="42"/>
      <c r="N92" s="6">
        <v>10905</v>
      </c>
      <c r="O92" s="41">
        <v>2231827.2900000005</v>
      </c>
      <c r="P92" s="41">
        <v>2231827.2900000005</v>
      </c>
    </row>
    <row r="93" spans="1:16" x14ac:dyDescent="0.35">
      <c r="A93" s="45">
        <v>2022</v>
      </c>
      <c r="B93" s="45" t="s">
        <v>3</v>
      </c>
      <c r="C93" s="47" t="s">
        <v>76</v>
      </c>
      <c r="D93" s="45">
        <v>207</v>
      </c>
      <c r="E93" s="42">
        <v>723860.01</v>
      </c>
      <c r="F93" s="46">
        <f t="shared" si="4"/>
        <v>0.45608376077415264</v>
      </c>
      <c r="G93" s="42">
        <v>13</v>
      </c>
      <c r="H93" s="8">
        <v>125019</v>
      </c>
      <c r="I93" s="44">
        <f t="shared" si="7"/>
        <v>5.79</v>
      </c>
      <c r="J93" s="42">
        <v>31</v>
      </c>
      <c r="K93" s="41">
        <v>707607.54</v>
      </c>
      <c r="L93" s="43">
        <f t="shared" si="6"/>
        <v>6.7344288693607039E-3</v>
      </c>
      <c r="M93" s="42"/>
      <c r="N93" s="6">
        <v>453864</v>
      </c>
      <c r="O93" s="41">
        <v>105073132.96000005</v>
      </c>
      <c r="P93" s="41">
        <v>105073132.96000005</v>
      </c>
    </row>
    <row r="94" spans="1:16" x14ac:dyDescent="0.35">
      <c r="A94" s="45">
        <v>2022</v>
      </c>
      <c r="B94" s="45" t="s">
        <v>3</v>
      </c>
      <c r="C94" s="47" t="s">
        <v>64</v>
      </c>
      <c r="D94" s="45">
        <v>10</v>
      </c>
      <c r="E94" s="42">
        <v>27180.94</v>
      </c>
      <c r="F94" s="46">
        <f t="shared" si="4"/>
        <v>0.41192947767342231</v>
      </c>
      <c r="G94" s="42">
        <v>14</v>
      </c>
      <c r="H94">
        <v>1292</v>
      </c>
      <c r="I94" s="44">
        <f t="shared" si="7"/>
        <v>21.037879256965944</v>
      </c>
      <c r="J94" s="42">
        <v>1</v>
      </c>
      <c r="K94" s="41">
        <v>25245.94</v>
      </c>
      <c r="L94" s="43">
        <f t="shared" si="6"/>
        <v>1.0351918118503127E-2</v>
      </c>
      <c r="M94" s="42"/>
      <c r="N94" s="6">
        <v>24276</v>
      </c>
      <c r="O94" s="41">
        <v>2438769.2899999991</v>
      </c>
      <c r="P94" s="41">
        <v>2438769.2899999991</v>
      </c>
    </row>
    <row r="95" spans="1:16" x14ac:dyDescent="0.35">
      <c r="A95" s="45">
        <v>2022</v>
      </c>
      <c r="B95" s="45" t="s">
        <v>3</v>
      </c>
      <c r="C95" s="47" t="s">
        <v>32</v>
      </c>
      <c r="D95" s="45">
        <v>2</v>
      </c>
      <c r="E95" s="42">
        <v>28877.55</v>
      </c>
      <c r="F95" s="46">
        <f t="shared" si="4"/>
        <v>0.34977264777894368</v>
      </c>
      <c r="G95" s="42">
        <v>15</v>
      </c>
      <c r="H95">
        <v>3200</v>
      </c>
      <c r="I95" s="44">
        <f t="shared" si="7"/>
        <v>9.0242343749999989</v>
      </c>
      <c r="J95" s="42">
        <v>8</v>
      </c>
      <c r="K95" s="41">
        <v>24859.64</v>
      </c>
      <c r="L95" s="43">
        <f t="shared" si="6"/>
        <v>2.1629925496182756E-2</v>
      </c>
      <c r="M95" s="42"/>
      <c r="N95" s="6">
        <v>5718</v>
      </c>
      <c r="O95" s="41">
        <v>1149316.95</v>
      </c>
      <c r="P95" s="41">
        <v>1149316.95</v>
      </c>
    </row>
    <row r="96" spans="1:16" x14ac:dyDescent="0.35">
      <c r="A96" s="45">
        <v>2022</v>
      </c>
      <c r="B96" s="45" t="s">
        <v>3</v>
      </c>
      <c r="C96" s="47" t="s">
        <v>82</v>
      </c>
      <c r="D96" s="45">
        <v>2</v>
      </c>
      <c r="E96" s="42">
        <v>4282</v>
      </c>
      <c r="F96" s="46">
        <f t="shared" si="4"/>
        <v>0.34118048447628796</v>
      </c>
      <c r="G96" s="42">
        <v>16</v>
      </c>
      <c r="H96">
        <v>640</v>
      </c>
      <c r="I96" s="44">
        <f t="shared" si="7"/>
        <v>6.6906249999999998</v>
      </c>
      <c r="J96" s="42">
        <v>21</v>
      </c>
      <c r="K96" s="41">
        <v>4282</v>
      </c>
      <c r="L96" s="43">
        <f t="shared" si="6"/>
        <v>2.934622390547923E-3</v>
      </c>
      <c r="M96" s="42"/>
      <c r="N96" s="6">
        <v>5862</v>
      </c>
      <c r="O96" s="41">
        <v>1459131.5099999998</v>
      </c>
      <c r="P96" s="41">
        <v>1459131.5099999998</v>
      </c>
    </row>
    <row r="97" spans="1:16" x14ac:dyDescent="0.35">
      <c r="A97" s="45">
        <v>2022</v>
      </c>
      <c r="B97" s="45" t="s">
        <v>3</v>
      </c>
      <c r="C97" s="47" t="s">
        <v>65</v>
      </c>
      <c r="D97" s="45">
        <v>5</v>
      </c>
      <c r="E97" s="42">
        <v>5500</v>
      </c>
      <c r="F97" s="46">
        <f t="shared" si="4"/>
        <v>0.32022543870885101</v>
      </c>
      <c r="G97" s="42">
        <v>17</v>
      </c>
      <c r="H97">
        <v>650</v>
      </c>
      <c r="I97" s="44">
        <f t="shared" si="7"/>
        <v>8.4615384615384617</v>
      </c>
      <c r="J97" s="42">
        <v>14</v>
      </c>
      <c r="K97" s="41">
        <v>5500</v>
      </c>
      <c r="L97" s="43">
        <f t="shared" si="6"/>
        <v>1.7565018745244285E-3</v>
      </c>
      <c r="M97" s="42"/>
      <c r="N97" s="6">
        <v>15614</v>
      </c>
      <c r="O97" s="41">
        <v>3131223.5300000012</v>
      </c>
      <c r="P97" s="41">
        <v>3131223.5300000012</v>
      </c>
    </row>
    <row r="98" spans="1:16" x14ac:dyDescent="0.35">
      <c r="A98" s="45">
        <v>2022</v>
      </c>
      <c r="B98" s="45" t="s">
        <v>3</v>
      </c>
      <c r="C98" s="47" t="s">
        <v>55</v>
      </c>
      <c r="D98" s="45">
        <v>2</v>
      </c>
      <c r="E98" s="42">
        <v>17188.990000000002</v>
      </c>
      <c r="F98" s="46">
        <f t="shared" si="4"/>
        <v>0.31308703819661865</v>
      </c>
      <c r="G98" s="42">
        <v>18</v>
      </c>
      <c r="H98">
        <v>2476</v>
      </c>
      <c r="I98" s="44">
        <f t="shared" si="7"/>
        <v>6.9422415185783528</v>
      </c>
      <c r="J98" s="42">
        <v>19</v>
      </c>
      <c r="K98" s="41">
        <v>17188.990000000002</v>
      </c>
      <c r="L98" s="43">
        <f t="shared" si="6"/>
        <v>1.0981646635270773E-2</v>
      </c>
      <c r="M98" s="42"/>
      <c r="N98" s="6">
        <v>6388</v>
      </c>
      <c r="O98" s="41">
        <v>1565247.0499999998</v>
      </c>
      <c r="P98" s="41">
        <v>1565247.0499999998</v>
      </c>
    </row>
    <row r="99" spans="1:16" x14ac:dyDescent="0.35">
      <c r="A99" s="45">
        <v>2022</v>
      </c>
      <c r="B99" s="45" t="s">
        <v>3</v>
      </c>
      <c r="C99" s="47" t="s">
        <v>62</v>
      </c>
      <c r="D99" s="45">
        <v>16</v>
      </c>
      <c r="E99" s="42">
        <v>80563</v>
      </c>
      <c r="F99" s="46">
        <f t="shared" si="4"/>
        <v>0.30556510446507013</v>
      </c>
      <c r="G99" s="42">
        <v>19</v>
      </c>
      <c r="H99">
        <v>13488</v>
      </c>
      <c r="I99" s="44">
        <f t="shared" si="7"/>
        <v>5.9729389086595495</v>
      </c>
      <c r="J99" s="42">
        <v>30</v>
      </c>
      <c r="K99" s="41">
        <v>72479</v>
      </c>
      <c r="L99" s="43">
        <f t="shared" si="6"/>
        <v>6.7130693176844433E-3</v>
      </c>
      <c r="M99" s="42"/>
      <c r="N99" s="6">
        <v>52362</v>
      </c>
      <c r="O99" s="41">
        <v>10796700.669999989</v>
      </c>
      <c r="P99" s="41">
        <v>10796700.669999989</v>
      </c>
    </row>
    <row r="100" spans="1:16" x14ac:dyDescent="0.35">
      <c r="A100" s="45">
        <v>2022</v>
      </c>
      <c r="B100" s="45" t="s">
        <v>3</v>
      </c>
      <c r="C100" s="47" t="s">
        <v>20</v>
      </c>
      <c r="D100" s="45">
        <v>4</v>
      </c>
      <c r="E100" s="42">
        <v>17102</v>
      </c>
      <c r="F100" s="46">
        <f t="shared" si="4"/>
        <v>0.29772981019724598</v>
      </c>
      <c r="G100" s="42">
        <v>20</v>
      </c>
      <c r="H100" s="8">
        <v>2832</v>
      </c>
      <c r="I100" s="44">
        <f t="shared" si="7"/>
        <v>6.0388418079096047</v>
      </c>
      <c r="J100" s="42">
        <v>27</v>
      </c>
      <c r="K100" s="41">
        <v>4250</v>
      </c>
      <c r="L100" s="43">
        <f t="shared" si="6"/>
        <v>1.3498164748232319E-3</v>
      </c>
      <c r="M100" s="42"/>
      <c r="N100" s="6">
        <v>13435</v>
      </c>
      <c r="O100" s="41">
        <v>3148576.1800000016</v>
      </c>
      <c r="P100" s="41">
        <v>3148576.1800000016</v>
      </c>
    </row>
    <row r="101" spans="1:16" x14ac:dyDescent="0.35">
      <c r="A101" s="45">
        <v>2022</v>
      </c>
      <c r="B101" s="45" t="s">
        <v>3</v>
      </c>
      <c r="C101" s="47" t="s">
        <v>61</v>
      </c>
      <c r="D101" s="45">
        <v>4</v>
      </c>
      <c r="E101" s="42">
        <v>15286</v>
      </c>
      <c r="F101" s="46">
        <f t="shared" si="4"/>
        <v>0.29555194325402689</v>
      </c>
      <c r="G101" s="42">
        <v>21</v>
      </c>
      <c r="H101">
        <v>2535</v>
      </c>
      <c r="I101" s="44">
        <f t="shared" si="7"/>
        <v>6.0299802761341219</v>
      </c>
      <c r="J101" s="42">
        <v>28</v>
      </c>
      <c r="K101" s="41">
        <v>15286</v>
      </c>
      <c r="L101" s="43">
        <f t="shared" si="6"/>
        <v>2.6452211759739317E-3</v>
      </c>
      <c r="M101" s="42"/>
      <c r="N101" s="6">
        <v>13534</v>
      </c>
      <c r="O101" s="41">
        <v>5778722.8299999973</v>
      </c>
      <c r="P101" s="41">
        <v>5778722.8299999973</v>
      </c>
    </row>
    <row r="102" spans="1:16" x14ac:dyDescent="0.35">
      <c r="A102" s="45">
        <v>2022</v>
      </c>
      <c r="B102" s="45" t="s">
        <v>3</v>
      </c>
      <c r="C102" s="47" t="s">
        <v>86</v>
      </c>
      <c r="D102" s="45">
        <v>4</v>
      </c>
      <c r="E102" s="42">
        <v>18762.740000000002</v>
      </c>
      <c r="F102" s="46">
        <f t="shared" si="4"/>
        <v>0.23050769319426037</v>
      </c>
      <c r="G102" s="42">
        <v>22</v>
      </c>
      <c r="H102">
        <v>2161.5</v>
      </c>
      <c r="I102" s="44">
        <f t="shared" si="7"/>
        <v>8.6804256303492959</v>
      </c>
      <c r="J102" s="42">
        <v>10</v>
      </c>
      <c r="K102" s="41">
        <v>18762.740000000002</v>
      </c>
      <c r="L102" s="43">
        <f t="shared" si="6"/>
        <v>4.6537194707909242E-3</v>
      </c>
      <c r="M102" s="42"/>
      <c r="N102" s="6">
        <v>17353</v>
      </c>
      <c r="O102" s="41">
        <v>4031772.8900000015</v>
      </c>
      <c r="P102" s="41">
        <v>4031772.8900000015</v>
      </c>
    </row>
    <row r="103" spans="1:16" x14ac:dyDescent="0.35">
      <c r="A103" s="45">
        <v>2022</v>
      </c>
      <c r="B103" s="45" t="s">
        <v>3</v>
      </c>
      <c r="C103" s="47" t="s">
        <v>26</v>
      </c>
      <c r="D103" s="45">
        <v>3</v>
      </c>
      <c r="E103" s="42">
        <v>2584</v>
      </c>
      <c r="F103" s="46">
        <f t="shared" si="4"/>
        <v>0.22862368541380887</v>
      </c>
      <c r="G103" s="42">
        <v>23</v>
      </c>
      <c r="H103">
        <v>304</v>
      </c>
      <c r="I103" s="44">
        <f t="shared" si="7"/>
        <v>8.5</v>
      </c>
      <c r="J103" s="42">
        <v>13</v>
      </c>
      <c r="K103" s="41">
        <v>2584</v>
      </c>
      <c r="L103" s="43">
        <f t="shared" si="6"/>
        <v>1.0087513276703631E-3</v>
      </c>
      <c r="M103" s="42"/>
      <c r="N103" s="6">
        <v>13122</v>
      </c>
      <c r="O103" s="41">
        <v>2561582.7500000005</v>
      </c>
      <c r="P103" s="41">
        <v>2561582.7500000005</v>
      </c>
    </row>
    <row r="104" spans="1:16" x14ac:dyDescent="0.35">
      <c r="A104" s="45">
        <v>2022</v>
      </c>
      <c r="B104" s="45" t="s">
        <v>3</v>
      </c>
      <c r="C104" s="47" t="s">
        <v>31</v>
      </c>
      <c r="D104" s="45">
        <v>1</v>
      </c>
      <c r="E104" s="42">
        <v>1980.2</v>
      </c>
      <c r="F104" s="46">
        <f t="shared" si="4"/>
        <v>0.22456770716370986</v>
      </c>
      <c r="G104" s="42">
        <v>24</v>
      </c>
      <c r="H104">
        <v>296</v>
      </c>
      <c r="I104" s="44">
        <f t="shared" si="7"/>
        <v>6.6898648648648651</v>
      </c>
      <c r="J104" s="42">
        <v>22</v>
      </c>
      <c r="K104" s="41">
        <v>1980.2</v>
      </c>
      <c r="L104" s="43">
        <f t="shared" si="6"/>
        <v>1.3310811474376576E-3</v>
      </c>
      <c r="M104" s="42"/>
      <c r="N104" s="6">
        <v>4453</v>
      </c>
      <c r="O104" s="41">
        <v>1487662.8700000008</v>
      </c>
      <c r="P104" s="41">
        <v>1487662.8700000008</v>
      </c>
    </row>
    <row r="105" spans="1:16" x14ac:dyDescent="0.35">
      <c r="A105" s="45">
        <v>2022</v>
      </c>
      <c r="B105" s="45" t="s">
        <v>3</v>
      </c>
      <c r="C105" s="47" t="s">
        <v>87</v>
      </c>
      <c r="D105" s="45">
        <v>3</v>
      </c>
      <c r="E105" s="42">
        <v>23173.42</v>
      </c>
      <c r="F105" s="46">
        <f t="shared" si="4"/>
        <v>0.22304832713754646</v>
      </c>
      <c r="G105" s="42">
        <v>25</v>
      </c>
      <c r="H105">
        <v>3742</v>
      </c>
      <c r="I105" s="44">
        <f t="shared" si="7"/>
        <v>6.1927899518973808</v>
      </c>
      <c r="J105" s="42">
        <v>25</v>
      </c>
      <c r="K105" s="41">
        <v>23173.42</v>
      </c>
      <c r="L105" s="43">
        <f t="shared" si="6"/>
        <v>6.367341428588174E-3</v>
      </c>
      <c r="M105" s="42"/>
      <c r="N105" s="6">
        <v>13450</v>
      </c>
      <c r="O105" s="41">
        <v>3639418.4700000021</v>
      </c>
      <c r="P105" s="41">
        <v>3639418.4700000021</v>
      </c>
    </row>
    <row r="106" spans="1:16" x14ac:dyDescent="0.35">
      <c r="A106" s="45">
        <v>2022</v>
      </c>
      <c r="B106" s="45" t="s">
        <v>3</v>
      </c>
      <c r="C106" s="47" t="s">
        <v>69</v>
      </c>
      <c r="D106" s="45">
        <v>1</v>
      </c>
      <c r="E106" s="42">
        <v>2352</v>
      </c>
      <c r="F106" s="46">
        <f t="shared" si="4"/>
        <v>0.20554984583761562</v>
      </c>
      <c r="G106" s="42">
        <v>26</v>
      </c>
      <c r="H106">
        <v>480</v>
      </c>
      <c r="I106" s="44">
        <f t="shared" si="7"/>
        <v>4.9000000000000004</v>
      </c>
      <c r="J106" s="42">
        <v>35</v>
      </c>
      <c r="K106" s="41">
        <v>2352</v>
      </c>
      <c r="L106" s="43">
        <f t="shared" si="6"/>
        <v>1.2931634112212471E-3</v>
      </c>
      <c r="M106" s="42"/>
      <c r="N106" s="6">
        <v>4865</v>
      </c>
      <c r="O106" s="41">
        <v>1818795.6600000004</v>
      </c>
      <c r="P106" s="41">
        <v>1818795.6600000004</v>
      </c>
    </row>
    <row r="107" spans="1:16" x14ac:dyDescent="0.35">
      <c r="A107" s="45">
        <v>2022</v>
      </c>
      <c r="B107" s="45" t="s">
        <v>3</v>
      </c>
      <c r="C107" s="47" t="s">
        <v>92</v>
      </c>
      <c r="D107" s="45">
        <v>2</v>
      </c>
      <c r="E107" s="42">
        <v>14621.66</v>
      </c>
      <c r="F107" s="46">
        <f t="shared" si="4"/>
        <v>0.19278966647387699</v>
      </c>
      <c r="G107" s="42">
        <v>27</v>
      </c>
      <c r="H107">
        <v>2340</v>
      </c>
      <c r="I107" s="44">
        <f t="shared" si="7"/>
        <v>6.2485726495726492</v>
      </c>
      <c r="J107" s="42">
        <v>23</v>
      </c>
      <c r="K107" s="41">
        <v>14621.66</v>
      </c>
      <c r="L107" s="43">
        <f t="shared" si="6"/>
        <v>7.1742628488174519E-3</v>
      </c>
      <c r="M107" s="42"/>
      <c r="N107" s="6">
        <v>10374</v>
      </c>
      <c r="O107" s="41">
        <v>2038071.41</v>
      </c>
      <c r="P107" s="41">
        <v>2038071.41</v>
      </c>
    </row>
    <row r="108" spans="1:16" x14ac:dyDescent="0.35">
      <c r="A108" s="45">
        <v>2022</v>
      </c>
      <c r="B108" s="45" t="s">
        <v>3</v>
      </c>
      <c r="C108" s="47" t="s">
        <v>85</v>
      </c>
      <c r="D108" s="45">
        <v>4</v>
      </c>
      <c r="E108" s="42">
        <v>26254.33</v>
      </c>
      <c r="F108" s="46">
        <f t="shared" si="4"/>
        <v>0.17799928800284801</v>
      </c>
      <c r="G108" s="42">
        <v>28</v>
      </c>
      <c r="H108">
        <v>3838</v>
      </c>
      <c r="I108" s="44">
        <f t="shared" si="7"/>
        <v>6.8406279312141747</v>
      </c>
      <c r="J108" s="42">
        <v>20</v>
      </c>
      <c r="K108" s="41">
        <v>26254.33</v>
      </c>
      <c r="L108" s="43">
        <f t="shared" si="6"/>
        <v>9.054858887295571E-3</v>
      </c>
      <c r="M108" s="42"/>
      <c r="N108" s="6">
        <v>22472</v>
      </c>
      <c r="O108" s="41">
        <v>2899474.2300000023</v>
      </c>
      <c r="P108" s="41">
        <v>2899474.2300000023</v>
      </c>
    </row>
    <row r="109" spans="1:16" x14ac:dyDescent="0.35">
      <c r="A109" s="45">
        <v>2022</v>
      </c>
      <c r="B109" s="45" t="s">
        <v>3</v>
      </c>
      <c r="C109" s="47" t="s">
        <v>93</v>
      </c>
      <c r="D109" s="45">
        <v>1</v>
      </c>
      <c r="E109" s="42">
        <v>11853</v>
      </c>
      <c r="F109" s="46">
        <f t="shared" si="4"/>
        <v>0.17689722271360339</v>
      </c>
      <c r="G109" s="42">
        <v>29</v>
      </c>
      <c r="H109">
        <v>1920</v>
      </c>
      <c r="I109" s="44">
        <f t="shared" si="7"/>
        <v>6.1734375000000004</v>
      </c>
      <c r="J109" s="42">
        <v>26</v>
      </c>
      <c r="K109" s="41">
        <v>9877</v>
      </c>
      <c r="L109" s="43">
        <f t="shared" si="6"/>
        <v>5.3866621870346937E-3</v>
      </c>
      <c r="M109" s="42"/>
      <c r="N109" s="6">
        <v>5653</v>
      </c>
      <c r="O109" s="41">
        <v>1833603.0100000005</v>
      </c>
      <c r="P109" s="41">
        <v>1833603.0100000005</v>
      </c>
    </row>
    <row r="110" spans="1:16" x14ac:dyDescent="0.35">
      <c r="A110" s="45">
        <v>2022</v>
      </c>
      <c r="B110" s="45" t="s">
        <v>3</v>
      </c>
      <c r="C110" s="47" t="s">
        <v>72</v>
      </c>
      <c r="D110" s="45">
        <v>2</v>
      </c>
      <c r="E110" s="42">
        <v>3938</v>
      </c>
      <c r="F110" s="46">
        <f t="shared" si="4"/>
        <v>0.1737619461337967</v>
      </c>
      <c r="G110" s="42">
        <v>30</v>
      </c>
      <c r="H110" s="8">
        <v>536</v>
      </c>
      <c r="I110" s="44">
        <f t="shared" si="7"/>
        <v>7.3470149253731343</v>
      </c>
      <c r="J110" s="42">
        <v>17</v>
      </c>
      <c r="K110" s="41">
        <v>3938</v>
      </c>
      <c r="L110" s="43">
        <f t="shared" si="6"/>
        <v>2.6497046454032414E-3</v>
      </c>
      <c r="M110" s="42"/>
      <c r="N110" s="6">
        <v>11510</v>
      </c>
      <c r="O110" s="41">
        <v>1486203.3800000004</v>
      </c>
      <c r="P110" s="41">
        <v>1486203.3800000004</v>
      </c>
    </row>
    <row r="111" spans="1:16" x14ac:dyDescent="0.35">
      <c r="A111" s="45">
        <v>2022</v>
      </c>
      <c r="B111" s="45" t="s">
        <v>3</v>
      </c>
      <c r="C111" s="47" t="s">
        <v>89</v>
      </c>
      <c r="D111" s="45">
        <v>1</v>
      </c>
      <c r="E111" s="42">
        <v>644.63</v>
      </c>
      <c r="F111" s="46">
        <f t="shared" si="4"/>
        <v>0.17202821262687079</v>
      </c>
      <c r="G111" s="42">
        <v>31</v>
      </c>
      <c r="H111">
        <v>72</v>
      </c>
      <c r="I111" s="44">
        <f t="shared" si="7"/>
        <v>8.9531944444444438</v>
      </c>
      <c r="J111" s="42">
        <v>9</v>
      </c>
      <c r="K111" s="41">
        <v>644.63</v>
      </c>
      <c r="L111" s="43">
        <f t="shared" si="6"/>
        <v>6.3002503680773935E-4</v>
      </c>
      <c r="M111" s="42"/>
      <c r="N111" s="6">
        <v>5813</v>
      </c>
      <c r="O111" s="41">
        <v>1023181.5599999997</v>
      </c>
      <c r="P111" s="41">
        <v>1023181.5599999997</v>
      </c>
    </row>
    <row r="112" spans="1:16" x14ac:dyDescent="0.35">
      <c r="A112" s="45">
        <v>2022</v>
      </c>
      <c r="B112" s="45" t="s">
        <v>3</v>
      </c>
      <c r="C112" s="47" t="s">
        <v>40</v>
      </c>
      <c r="D112" s="45">
        <v>1</v>
      </c>
      <c r="E112" s="42">
        <v>3373.5</v>
      </c>
      <c r="F112" s="46">
        <f t="shared" si="4"/>
        <v>0.15673981191222572</v>
      </c>
      <c r="G112" s="42">
        <v>32</v>
      </c>
      <c r="H112">
        <v>189</v>
      </c>
      <c r="I112" s="44">
        <f t="shared" si="7"/>
        <v>17.849206349206348</v>
      </c>
      <c r="J112" s="42">
        <v>3</v>
      </c>
      <c r="K112" s="41">
        <v>2334</v>
      </c>
      <c r="L112" s="43">
        <f t="shared" si="6"/>
        <v>2.3406531192391882E-3</v>
      </c>
      <c r="M112" s="42"/>
      <c r="N112" s="6">
        <v>6380</v>
      </c>
      <c r="O112" s="41">
        <v>997157.57999999984</v>
      </c>
      <c r="P112" s="41">
        <v>997157.57999999984</v>
      </c>
    </row>
    <row r="113" spans="1:16" x14ac:dyDescent="0.35">
      <c r="A113" s="45">
        <v>2022</v>
      </c>
      <c r="B113" s="45" t="s">
        <v>3</v>
      </c>
      <c r="C113" s="47" t="s">
        <v>36</v>
      </c>
      <c r="D113" s="45">
        <v>1</v>
      </c>
      <c r="E113" s="42">
        <v>4968.99</v>
      </c>
      <c r="F113" s="46">
        <f t="shared" si="4"/>
        <v>0.15647003598810827</v>
      </c>
      <c r="G113" s="42">
        <v>33</v>
      </c>
      <c r="H113">
        <v>409</v>
      </c>
      <c r="I113" s="44">
        <f t="shared" si="7"/>
        <v>12.149119804400977</v>
      </c>
      <c r="J113" s="42">
        <v>4</v>
      </c>
      <c r="K113" s="41">
        <v>4968.99</v>
      </c>
      <c r="L113" s="43">
        <f t="shared" si="6"/>
        <v>7.0630236761444936E-3</v>
      </c>
      <c r="M113" s="42"/>
      <c r="N113" s="6">
        <v>6391</v>
      </c>
      <c r="O113" s="41">
        <v>703521.63999999955</v>
      </c>
      <c r="P113" s="41">
        <v>703521.63999999955</v>
      </c>
    </row>
    <row r="114" spans="1:16" x14ac:dyDescent="0.35">
      <c r="A114" s="45">
        <v>2022</v>
      </c>
      <c r="B114" s="45" t="s">
        <v>3</v>
      </c>
      <c r="C114" s="47" t="s">
        <v>23</v>
      </c>
      <c r="D114" s="45">
        <v>1</v>
      </c>
      <c r="E114" s="42">
        <v>528</v>
      </c>
      <c r="F114" s="46">
        <f t="shared" si="4"/>
        <v>0.1180080245456691</v>
      </c>
      <c r="G114" s="42">
        <v>34</v>
      </c>
      <c r="H114">
        <v>88</v>
      </c>
      <c r="I114" s="44">
        <f t="shared" si="7"/>
        <v>6</v>
      </c>
      <c r="J114" s="42">
        <v>29</v>
      </c>
      <c r="K114" s="41">
        <v>528</v>
      </c>
      <c r="L114" s="43">
        <f t="shared" si="6"/>
        <v>2.0603259215527602E-4</v>
      </c>
      <c r="M114" s="42"/>
      <c r="N114" s="6">
        <v>8474</v>
      </c>
      <c r="O114" s="41">
        <v>2562701.3400000031</v>
      </c>
      <c r="P114" s="41">
        <v>2562701.3400000031</v>
      </c>
    </row>
    <row r="115" spans="1:16" x14ac:dyDescent="0.35">
      <c r="A115" s="45">
        <v>2022</v>
      </c>
      <c r="B115" s="45" t="s">
        <v>3</v>
      </c>
      <c r="C115" s="47" t="s">
        <v>28</v>
      </c>
      <c r="D115" s="45">
        <v>1</v>
      </c>
      <c r="E115" s="42">
        <v>2643.75</v>
      </c>
      <c r="F115" s="46">
        <f t="shared" si="4"/>
        <v>0.11461318051575932</v>
      </c>
      <c r="G115" s="42">
        <v>35</v>
      </c>
      <c r="H115">
        <v>353</v>
      </c>
      <c r="I115" s="44">
        <f t="shared" si="7"/>
        <v>7.4893767705382439</v>
      </c>
      <c r="J115" s="42">
        <v>16</v>
      </c>
      <c r="K115" s="41">
        <v>2290.75</v>
      </c>
      <c r="L115" s="43">
        <f t="shared" si="6"/>
        <v>1.4833731691527774E-3</v>
      </c>
      <c r="M115" s="42"/>
      <c r="N115" s="6">
        <v>8725</v>
      </c>
      <c r="O115" s="41">
        <v>1544284.3699999999</v>
      </c>
      <c r="P115" s="41">
        <v>1544284.3699999999</v>
      </c>
    </row>
    <row r="116" spans="1:16" x14ac:dyDescent="0.35">
      <c r="A116" s="45">
        <v>2022</v>
      </c>
      <c r="B116" s="45" t="s">
        <v>3</v>
      </c>
      <c r="C116" s="47" t="s">
        <v>79</v>
      </c>
      <c r="D116" s="45">
        <v>1</v>
      </c>
      <c r="E116" s="42">
        <v>1162.8</v>
      </c>
      <c r="F116" s="46">
        <f t="shared" si="4"/>
        <v>8.0515297906602251E-2</v>
      </c>
      <c r="G116" s="42">
        <v>36</v>
      </c>
      <c r="H116">
        <v>136</v>
      </c>
      <c r="I116" s="44">
        <f t="shared" si="7"/>
        <v>8.5499999999999989</v>
      </c>
      <c r="J116" s="42">
        <v>12</v>
      </c>
      <c r="K116" s="41">
        <v>1162.8</v>
      </c>
      <c r="L116" s="43">
        <f t="shared" si="6"/>
        <v>7.2432771231856078E-4</v>
      </c>
      <c r="M116" s="42"/>
      <c r="N116" s="6">
        <v>12420</v>
      </c>
      <c r="O116" s="41">
        <v>1605350.6999999997</v>
      </c>
      <c r="P116" s="41">
        <v>1605350.6999999997</v>
      </c>
    </row>
    <row r="117" spans="1:16" x14ac:dyDescent="0.35">
      <c r="A117" s="45">
        <v>2022</v>
      </c>
      <c r="B117" s="45" t="s">
        <v>3</v>
      </c>
      <c r="C117" s="47" t="s">
        <v>67</v>
      </c>
      <c r="D117" s="45">
        <v>1</v>
      </c>
      <c r="E117" s="42">
        <v>702</v>
      </c>
      <c r="F117" s="46">
        <f t="shared" si="4"/>
        <v>7.4332862558537133E-2</v>
      </c>
      <c r="G117" s="42">
        <v>37</v>
      </c>
      <c r="H117">
        <v>75</v>
      </c>
      <c r="I117" s="44">
        <f t="shared" si="7"/>
        <v>9.36</v>
      </c>
      <c r="J117" s="42">
        <v>6</v>
      </c>
      <c r="K117" s="41">
        <v>702</v>
      </c>
      <c r="L117" s="43">
        <f t="shared" si="6"/>
        <v>2.3833267188660929E-4</v>
      </c>
      <c r="M117" s="42"/>
      <c r="N117" s="6">
        <v>13453</v>
      </c>
      <c r="O117" s="41">
        <v>2945462.7200000011</v>
      </c>
      <c r="P117" s="41">
        <v>2945462.7200000011</v>
      </c>
    </row>
    <row r="118" spans="1:16" x14ac:dyDescent="0.35">
      <c r="A118" s="45">
        <v>2022</v>
      </c>
      <c r="B118" s="45" t="s">
        <v>3</v>
      </c>
      <c r="C118" s="47" t="s">
        <v>52</v>
      </c>
      <c r="D118" s="45">
        <v>3</v>
      </c>
      <c r="E118" s="42">
        <v>35439.69</v>
      </c>
      <c r="F118" s="46">
        <f t="shared" si="4"/>
        <v>5.5684454756380515E-2</v>
      </c>
      <c r="G118" s="42">
        <v>38</v>
      </c>
      <c r="H118">
        <v>6353</v>
      </c>
      <c r="I118" s="44">
        <f t="shared" si="7"/>
        <v>5.5784180702030541</v>
      </c>
      <c r="J118" s="42">
        <v>33</v>
      </c>
      <c r="K118" s="41">
        <v>34708.589999999997</v>
      </c>
      <c r="L118" s="43">
        <f t="shared" si="6"/>
        <v>3.5279385622687628E-3</v>
      </c>
      <c r="M118" s="42"/>
      <c r="N118" s="6">
        <v>53875</v>
      </c>
      <c r="O118" s="41">
        <v>9838207.0399999935</v>
      </c>
      <c r="P118" s="41">
        <v>9838207.0399999935</v>
      </c>
    </row>
    <row r="119" spans="1:16" x14ac:dyDescent="0.35">
      <c r="A119" s="45">
        <v>2022</v>
      </c>
      <c r="B119" s="45" t="s">
        <v>3</v>
      </c>
      <c r="C119" s="47" t="s">
        <v>16</v>
      </c>
      <c r="D119" s="45">
        <v>0</v>
      </c>
      <c r="E119" s="42">
        <v>0</v>
      </c>
      <c r="F119" s="46">
        <f t="shared" si="4"/>
        <v>0</v>
      </c>
      <c r="G119" s="42"/>
      <c r="H119">
        <v>0</v>
      </c>
      <c r="I119" s="44" t="e">
        <f t="shared" si="7"/>
        <v>#DIV/0!</v>
      </c>
      <c r="J119" s="42"/>
      <c r="K119" s="41">
        <v>0</v>
      </c>
      <c r="L119" s="43">
        <f t="shared" si="6"/>
        <v>0</v>
      </c>
      <c r="M119" s="42"/>
      <c r="N119" s="6">
        <v>4176</v>
      </c>
      <c r="O119" s="41">
        <v>882889.94000000006</v>
      </c>
      <c r="P119" s="41">
        <v>882889.94000000006</v>
      </c>
    </row>
    <row r="120" spans="1:16" x14ac:dyDescent="0.35">
      <c r="A120" s="45">
        <v>2022</v>
      </c>
      <c r="B120" s="45" t="s">
        <v>3</v>
      </c>
      <c r="C120" s="47" t="s">
        <v>17</v>
      </c>
      <c r="D120" s="45">
        <v>0</v>
      </c>
      <c r="E120" s="42">
        <v>0</v>
      </c>
      <c r="F120" s="46">
        <f t="shared" si="4"/>
        <v>0</v>
      </c>
      <c r="G120" s="42"/>
      <c r="H120">
        <v>0</v>
      </c>
      <c r="I120" s="44" t="e">
        <f t="shared" si="7"/>
        <v>#DIV/0!</v>
      </c>
      <c r="J120" s="42"/>
      <c r="K120" s="41">
        <v>0</v>
      </c>
      <c r="L120" s="43">
        <f t="shared" si="6"/>
        <v>0</v>
      </c>
      <c r="M120" s="42"/>
      <c r="N120" s="6">
        <v>6456</v>
      </c>
      <c r="O120" s="41">
        <v>1440609.1400000006</v>
      </c>
      <c r="P120" s="41">
        <v>1440609.1400000006</v>
      </c>
    </row>
    <row r="121" spans="1:16" x14ac:dyDescent="0.35">
      <c r="A121" s="45">
        <v>2022</v>
      </c>
      <c r="B121" s="45" t="s">
        <v>3</v>
      </c>
      <c r="C121" s="47" t="s">
        <v>18</v>
      </c>
      <c r="D121" s="45">
        <v>0</v>
      </c>
      <c r="E121" s="42">
        <v>0</v>
      </c>
      <c r="F121" s="46">
        <f t="shared" si="4"/>
        <v>0</v>
      </c>
      <c r="G121" s="42"/>
      <c r="H121">
        <v>0</v>
      </c>
      <c r="I121" s="44" t="e">
        <f t="shared" si="7"/>
        <v>#DIV/0!</v>
      </c>
      <c r="J121" s="42"/>
      <c r="K121" s="41">
        <v>0</v>
      </c>
      <c r="L121" s="43">
        <f t="shared" si="6"/>
        <v>0</v>
      </c>
      <c r="M121" s="42"/>
      <c r="N121" s="6">
        <v>4200</v>
      </c>
      <c r="O121" s="41">
        <v>680780.50999999989</v>
      </c>
      <c r="P121" s="41">
        <v>680780.50999999989</v>
      </c>
    </row>
    <row r="122" spans="1:16" x14ac:dyDescent="0.35">
      <c r="A122" s="45">
        <v>2022</v>
      </c>
      <c r="B122" s="45" t="s">
        <v>3</v>
      </c>
      <c r="C122" s="47" t="s">
        <v>19</v>
      </c>
      <c r="D122" s="45">
        <v>0</v>
      </c>
      <c r="E122" s="42">
        <v>0</v>
      </c>
      <c r="F122" s="46">
        <f t="shared" si="4"/>
        <v>0</v>
      </c>
      <c r="G122" s="42"/>
      <c r="H122">
        <v>0</v>
      </c>
      <c r="I122" s="44" t="e">
        <f t="shared" si="7"/>
        <v>#DIV/0!</v>
      </c>
      <c r="J122" s="42"/>
      <c r="K122" s="41">
        <v>0</v>
      </c>
      <c r="L122" s="43">
        <f t="shared" si="6"/>
        <v>0</v>
      </c>
      <c r="M122" s="42"/>
      <c r="N122" s="6">
        <v>14863</v>
      </c>
      <c r="O122" s="41">
        <v>2628508.6799999983</v>
      </c>
      <c r="P122" s="41">
        <v>2628508.6799999983</v>
      </c>
    </row>
    <row r="123" spans="1:16" x14ac:dyDescent="0.35">
      <c r="A123" s="45">
        <v>2022</v>
      </c>
      <c r="B123" s="45" t="s">
        <v>3</v>
      </c>
      <c r="C123" s="47" t="s">
        <v>21</v>
      </c>
      <c r="D123" s="45">
        <v>0</v>
      </c>
      <c r="E123" s="42">
        <v>0</v>
      </c>
      <c r="F123" s="46">
        <f t="shared" si="4"/>
        <v>0</v>
      </c>
      <c r="G123" s="42"/>
      <c r="H123">
        <v>0</v>
      </c>
      <c r="I123" s="44" t="e">
        <f t="shared" si="7"/>
        <v>#DIV/0!</v>
      </c>
      <c r="J123" s="42"/>
      <c r="K123" s="41">
        <v>0</v>
      </c>
      <c r="L123" s="43">
        <f t="shared" si="6"/>
        <v>0</v>
      </c>
      <c r="M123" s="42"/>
      <c r="N123" s="6">
        <v>4072</v>
      </c>
      <c r="O123" s="41">
        <v>408804.59999999986</v>
      </c>
      <c r="P123" s="41">
        <v>408804.59999999986</v>
      </c>
    </row>
    <row r="124" spans="1:16" x14ac:dyDescent="0.35">
      <c r="A124" s="45">
        <v>2022</v>
      </c>
      <c r="B124" s="45" t="s">
        <v>3</v>
      </c>
      <c r="C124" s="47" t="s">
        <v>22</v>
      </c>
      <c r="D124" s="45">
        <v>0</v>
      </c>
      <c r="E124" s="42">
        <v>0</v>
      </c>
      <c r="F124" s="46">
        <f t="shared" si="4"/>
        <v>0</v>
      </c>
      <c r="G124" s="42"/>
      <c r="H124">
        <v>0</v>
      </c>
      <c r="I124" s="44" t="e">
        <f t="shared" si="7"/>
        <v>#DIV/0!</v>
      </c>
      <c r="J124" s="42"/>
      <c r="K124" s="41">
        <v>0</v>
      </c>
      <c r="L124" s="43">
        <f t="shared" si="6"/>
        <v>0</v>
      </c>
      <c r="M124" s="42"/>
      <c r="N124" s="6">
        <v>17294</v>
      </c>
      <c r="O124" s="41">
        <v>3912061.4</v>
      </c>
      <c r="P124" s="41">
        <v>3912061.4</v>
      </c>
    </row>
    <row r="125" spans="1:16" x14ac:dyDescent="0.35">
      <c r="A125" s="45">
        <v>2022</v>
      </c>
      <c r="B125" s="45" t="s">
        <v>3</v>
      </c>
      <c r="C125" s="47" t="s">
        <v>24</v>
      </c>
      <c r="D125" s="45">
        <v>0</v>
      </c>
      <c r="E125" s="42">
        <v>0</v>
      </c>
      <c r="F125" s="46">
        <f t="shared" si="4"/>
        <v>0</v>
      </c>
      <c r="G125" s="42"/>
      <c r="H125">
        <v>0</v>
      </c>
      <c r="I125" s="44" t="e">
        <f t="shared" si="7"/>
        <v>#DIV/0!</v>
      </c>
      <c r="J125" s="42"/>
      <c r="K125" s="41">
        <v>0</v>
      </c>
      <c r="L125" s="43">
        <f t="shared" si="6"/>
        <v>0</v>
      </c>
      <c r="M125" s="42"/>
      <c r="N125" s="6">
        <v>4677</v>
      </c>
      <c r="O125" s="41">
        <v>1467173.3100000005</v>
      </c>
      <c r="P125" s="41">
        <v>1467173.3100000005</v>
      </c>
    </row>
    <row r="126" spans="1:16" x14ac:dyDescent="0.35">
      <c r="A126" s="45">
        <v>2022</v>
      </c>
      <c r="B126" s="45" t="s">
        <v>3</v>
      </c>
      <c r="C126" s="47" t="s">
        <v>25</v>
      </c>
      <c r="D126" s="45">
        <v>0</v>
      </c>
      <c r="E126" s="42">
        <v>0</v>
      </c>
      <c r="F126" s="46">
        <f t="shared" si="4"/>
        <v>0</v>
      </c>
      <c r="G126" s="42"/>
      <c r="H126">
        <v>0</v>
      </c>
      <c r="I126" s="44" t="e">
        <f t="shared" si="7"/>
        <v>#DIV/0!</v>
      </c>
      <c r="J126" s="42"/>
      <c r="K126" s="41">
        <v>0</v>
      </c>
      <c r="L126" s="43">
        <f t="shared" si="6"/>
        <v>0</v>
      </c>
      <c r="M126" s="42"/>
      <c r="N126" s="6">
        <v>7305</v>
      </c>
      <c r="O126" s="41">
        <v>1398679.9100000001</v>
      </c>
      <c r="P126" s="41">
        <v>1398679.9100000001</v>
      </c>
    </row>
    <row r="127" spans="1:16" x14ac:dyDescent="0.35">
      <c r="A127" s="45">
        <v>2022</v>
      </c>
      <c r="B127" s="45" t="s">
        <v>3</v>
      </c>
      <c r="C127" s="47" t="s">
        <v>27</v>
      </c>
      <c r="D127" s="45">
        <v>0</v>
      </c>
      <c r="E127" s="42">
        <v>0</v>
      </c>
      <c r="F127" s="46">
        <f t="shared" si="4"/>
        <v>0</v>
      </c>
      <c r="G127" s="42"/>
      <c r="H127">
        <v>0</v>
      </c>
      <c r="I127" s="44" t="e">
        <f t="shared" si="7"/>
        <v>#DIV/0!</v>
      </c>
      <c r="J127" s="42"/>
      <c r="K127" s="41">
        <v>0</v>
      </c>
      <c r="L127" s="43">
        <f t="shared" si="6"/>
        <v>0</v>
      </c>
      <c r="M127" s="42"/>
      <c r="N127" s="6">
        <v>12351</v>
      </c>
      <c r="O127" s="41">
        <v>2224599.5499999993</v>
      </c>
      <c r="P127" s="41">
        <v>2224599.5499999993</v>
      </c>
    </row>
    <row r="128" spans="1:16" x14ac:dyDescent="0.35">
      <c r="A128" s="45">
        <v>2022</v>
      </c>
      <c r="B128" s="45" t="s">
        <v>3</v>
      </c>
      <c r="C128" s="47" t="s">
        <v>29</v>
      </c>
      <c r="D128" s="45">
        <v>0</v>
      </c>
      <c r="E128" s="42">
        <v>0</v>
      </c>
      <c r="F128" s="46">
        <f t="shared" si="4"/>
        <v>0</v>
      </c>
      <c r="G128" s="42"/>
      <c r="H128">
        <v>0</v>
      </c>
      <c r="I128" s="44" t="e">
        <f t="shared" si="7"/>
        <v>#DIV/0!</v>
      </c>
      <c r="J128" s="42"/>
      <c r="K128" s="41">
        <v>0</v>
      </c>
      <c r="L128" s="43">
        <f t="shared" si="6"/>
        <v>0</v>
      </c>
      <c r="M128" s="42"/>
      <c r="N128" s="6">
        <v>4799</v>
      </c>
      <c r="O128" s="41">
        <v>758486.93</v>
      </c>
      <c r="P128" s="41">
        <v>758486.93</v>
      </c>
    </row>
    <row r="129" spans="1:16" x14ac:dyDescent="0.35">
      <c r="A129" s="45">
        <v>2022</v>
      </c>
      <c r="B129" s="45" t="s">
        <v>3</v>
      </c>
      <c r="C129" s="47" t="s">
        <v>30</v>
      </c>
      <c r="D129" s="45">
        <v>0</v>
      </c>
      <c r="E129" s="42">
        <v>0</v>
      </c>
      <c r="F129" s="46">
        <f t="shared" si="4"/>
        <v>0</v>
      </c>
      <c r="G129" s="42"/>
      <c r="H129">
        <v>0</v>
      </c>
      <c r="I129" s="44" t="e">
        <f t="shared" si="7"/>
        <v>#DIV/0!</v>
      </c>
      <c r="J129" s="42"/>
      <c r="K129" s="41">
        <v>0</v>
      </c>
      <c r="L129" s="43">
        <f t="shared" si="6"/>
        <v>0</v>
      </c>
      <c r="M129" s="42"/>
      <c r="N129" s="6">
        <v>13705</v>
      </c>
      <c r="O129" s="41">
        <v>1316478.3400000003</v>
      </c>
      <c r="P129" s="41">
        <v>1316478.3400000003</v>
      </c>
    </row>
    <row r="130" spans="1:16" x14ac:dyDescent="0.35">
      <c r="A130" s="45">
        <v>2022</v>
      </c>
      <c r="B130" s="45" t="s">
        <v>3</v>
      </c>
      <c r="C130" s="47" t="s">
        <v>35</v>
      </c>
      <c r="D130" s="45">
        <v>0</v>
      </c>
      <c r="E130" s="42">
        <v>0</v>
      </c>
      <c r="F130" s="46">
        <f t="shared" ref="F130:F193" si="8">(D130/N130)*1000</f>
        <v>0</v>
      </c>
      <c r="G130" s="42"/>
      <c r="H130">
        <v>0</v>
      </c>
      <c r="I130" s="44" t="e">
        <f t="shared" si="7"/>
        <v>#DIV/0!</v>
      </c>
      <c r="J130" s="42"/>
      <c r="K130" s="41">
        <v>0</v>
      </c>
      <c r="L130" s="43">
        <f t="shared" ref="L130:L193" si="9">K130/O130</f>
        <v>0</v>
      </c>
      <c r="M130" s="42"/>
      <c r="N130" s="6">
        <v>529</v>
      </c>
      <c r="O130" s="41">
        <v>164485.75000000003</v>
      </c>
      <c r="P130" s="41">
        <v>164485.75000000003</v>
      </c>
    </row>
    <row r="131" spans="1:16" x14ac:dyDescent="0.35">
      <c r="A131" s="45">
        <v>2022</v>
      </c>
      <c r="B131" s="45" t="s">
        <v>3</v>
      </c>
      <c r="C131" s="47" t="s">
        <v>37</v>
      </c>
      <c r="D131" s="45">
        <v>0</v>
      </c>
      <c r="E131" s="42">
        <v>0</v>
      </c>
      <c r="F131" s="46">
        <f t="shared" si="8"/>
        <v>0</v>
      </c>
      <c r="G131" s="42"/>
      <c r="H131">
        <v>0</v>
      </c>
      <c r="I131" s="44" t="e">
        <f t="shared" si="7"/>
        <v>#DIV/0!</v>
      </c>
      <c r="J131" s="42"/>
      <c r="K131" s="41">
        <v>0</v>
      </c>
      <c r="L131" s="43">
        <f t="shared" si="9"/>
        <v>0</v>
      </c>
      <c r="M131" s="42"/>
      <c r="N131" s="6">
        <v>7726</v>
      </c>
      <c r="O131" s="41">
        <v>1594586.7399999995</v>
      </c>
      <c r="P131" s="41">
        <v>1594586.7399999995</v>
      </c>
    </row>
    <row r="132" spans="1:16" x14ac:dyDescent="0.35">
      <c r="A132" s="45">
        <v>2022</v>
      </c>
      <c r="B132" s="45" t="s">
        <v>3</v>
      </c>
      <c r="C132" s="47" t="s">
        <v>39</v>
      </c>
      <c r="D132" s="45">
        <v>0</v>
      </c>
      <c r="E132" s="42">
        <v>0</v>
      </c>
      <c r="F132" s="46">
        <f t="shared" si="8"/>
        <v>0</v>
      </c>
      <c r="G132" s="42"/>
      <c r="H132">
        <v>0</v>
      </c>
      <c r="I132" s="44" t="e">
        <f t="shared" si="7"/>
        <v>#DIV/0!</v>
      </c>
      <c r="J132" s="42"/>
      <c r="K132" s="41">
        <v>0</v>
      </c>
      <c r="L132" s="43">
        <f t="shared" si="9"/>
        <v>0</v>
      </c>
      <c r="M132" s="42"/>
      <c r="N132" s="6">
        <v>7754</v>
      </c>
      <c r="O132" s="41">
        <v>1376584.6000000003</v>
      </c>
      <c r="P132" s="41">
        <v>1376584.6000000003</v>
      </c>
    </row>
    <row r="133" spans="1:16" x14ac:dyDescent="0.35">
      <c r="A133" s="45">
        <v>2022</v>
      </c>
      <c r="B133" s="45" t="s">
        <v>3</v>
      </c>
      <c r="C133" s="47" t="s">
        <v>41</v>
      </c>
      <c r="D133" s="45">
        <v>0</v>
      </c>
      <c r="E133" s="42">
        <v>0</v>
      </c>
      <c r="F133" s="46">
        <f t="shared" si="8"/>
        <v>0</v>
      </c>
      <c r="G133" s="42"/>
      <c r="H133">
        <v>0</v>
      </c>
      <c r="I133" s="44" t="e">
        <f t="shared" si="7"/>
        <v>#DIV/0!</v>
      </c>
      <c r="J133" s="42"/>
      <c r="K133" s="41">
        <v>0</v>
      </c>
      <c r="L133" s="43">
        <f t="shared" si="9"/>
        <v>0</v>
      </c>
      <c r="M133" s="42"/>
      <c r="N133" s="6">
        <v>2603</v>
      </c>
      <c r="O133" s="41">
        <v>665409.18999999994</v>
      </c>
      <c r="P133" s="41">
        <v>665409.18999999994</v>
      </c>
    </row>
    <row r="134" spans="1:16" x14ac:dyDescent="0.35">
      <c r="A134" s="45">
        <v>2022</v>
      </c>
      <c r="B134" s="45" t="s">
        <v>3</v>
      </c>
      <c r="C134" s="47" t="s">
        <v>42</v>
      </c>
      <c r="D134" s="45">
        <v>0</v>
      </c>
      <c r="E134" s="42">
        <v>0</v>
      </c>
      <c r="F134" s="46">
        <f t="shared" si="8"/>
        <v>0</v>
      </c>
      <c r="G134" s="42"/>
      <c r="H134">
        <v>0</v>
      </c>
      <c r="I134" s="44" t="e">
        <f t="shared" si="7"/>
        <v>#DIV/0!</v>
      </c>
      <c r="J134" s="42"/>
      <c r="K134" s="41">
        <v>0</v>
      </c>
      <c r="L134" s="43">
        <f t="shared" si="9"/>
        <v>0</v>
      </c>
      <c r="M134" s="42"/>
      <c r="N134" s="6">
        <v>5612</v>
      </c>
      <c r="O134" s="41">
        <v>591605.41</v>
      </c>
      <c r="P134" s="41">
        <v>591605.41</v>
      </c>
    </row>
    <row r="135" spans="1:16" x14ac:dyDescent="0.35">
      <c r="A135" s="45">
        <v>2022</v>
      </c>
      <c r="B135" s="45" t="s">
        <v>3</v>
      </c>
      <c r="C135" s="47" t="s">
        <v>43</v>
      </c>
      <c r="D135" s="45">
        <v>0</v>
      </c>
      <c r="E135" s="42">
        <v>0</v>
      </c>
      <c r="F135" s="46">
        <f t="shared" si="8"/>
        <v>0</v>
      </c>
      <c r="G135" s="42"/>
      <c r="H135">
        <v>0</v>
      </c>
      <c r="I135" s="44" t="e">
        <f t="shared" si="7"/>
        <v>#DIV/0!</v>
      </c>
      <c r="J135" s="42"/>
      <c r="K135" s="41">
        <v>0</v>
      </c>
      <c r="L135" s="43">
        <f t="shared" si="9"/>
        <v>0</v>
      </c>
      <c r="M135" s="42"/>
      <c r="N135" s="6">
        <v>13462</v>
      </c>
      <c r="O135" s="41">
        <v>2681049.850000001</v>
      </c>
      <c r="P135" s="41">
        <v>2681049.850000001</v>
      </c>
    </row>
    <row r="136" spans="1:16" x14ac:dyDescent="0.35">
      <c r="A136" s="45">
        <v>2022</v>
      </c>
      <c r="B136" s="45" t="s">
        <v>3</v>
      </c>
      <c r="C136" s="47" t="s">
        <v>45</v>
      </c>
      <c r="D136" s="45">
        <v>0</v>
      </c>
      <c r="E136" s="42">
        <v>0</v>
      </c>
      <c r="F136" s="46">
        <f t="shared" si="8"/>
        <v>0</v>
      </c>
      <c r="G136" s="42"/>
      <c r="H136">
        <v>0</v>
      </c>
      <c r="I136" s="44" t="e">
        <f t="shared" si="7"/>
        <v>#DIV/0!</v>
      </c>
      <c r="J136" s="42"/>
      <c r="K136" s="41">
        <v>0</v>
      </c>
      <c r="L136" s="43">
        <f t="shared" si="9"/>
        <v>0</v>
      </c>
      <c r="M136" s="42"/>
      <c r="N136" s="6">
        <v>5092</v>
      </c>
      <c r="O136" s="41">
        <v>841167.13000000012</v>
      </c>
      <c r="P136" s="41">
        <v>841167.13000000012</v>
      </c>
    </row>
    <row r="137" spans="1:16" x14ac:dyDescent="0.35">
      <c r="A137" s="45">
        <v>2022</v>
      </c>
      <c r="B137" s="45" t="s">
        <v>3</v>
      </c>
      <c r="C137" s="47" t="s">
        <v>47</v>
      </c>
      <c r="D137" s="45">
        <v>0</v>
      </c>
      <c r="E137" s="42">
        <v>0</v>
      </c>
      <c r="F137" s="46">
        <f t="shared" si="8"/>
        <v>0</v>
      </c>
      <c r="G137" s="42"/>
      <c r="H137">
        <v>0</v>
      </c>
      <c r="I137" s="44" t="e">
        <f t="shared" si="7"/>
        <v>#DIV/0!</v>
      </c>
      <c r="J137" s="42"/>
      <c r="K137" s="41">
        <v>0</v>
      </c>
      <c r="L137" s="43">
        <f t="shared" si="9"/>
        <v>0</v>
      </c>
      <c r="M137" s="42"/>
      <c r="N137" s="6">
        <v>16750</v>
      </c>
      <c r="O137" s="41">
        <v>4167264.9499999974</v>
      </c>
      <c r="P137" s="41">
        <v>4167264.9499999974</v>
      </c>
    </row>
    <row r="138" spans="1:16" x14ac:dyDescent="0.35">
      <c r="A138" s="45">
        <v>2022</v>
      </c>
      <c r="B138" s="45" t="s">
        <v>3</v>
      </c>
      <c r="C138" s="47" t="s">
        <v>48</v>
      </c>
      <c r="D138" s="45">
        <v>0</v>
      </c>
      <c r="E138" s="42">
        <v>0</v>
      </c>
      <c r="F138" s="46">
        <f t="shared" si="8"/>
        <v>0</v>
      </c>
      <c r="G138" s="42"/>
      <c r="H138">
        <v>0</v>
      </c>
      <c r="I138" s="44" t="e">
        <f t="shared" si="7"/>
        <v>#DIV/0!</v>
      </c>
      <c r="J138" s="42"/>
      <c r="K138" s="41">
        <v>0</v>
      </c>
      <c r="L138" s="43">
        <f t="shared" si="9"/>
        <v>0</v>
      </c>
      <c r="M138" s="42"/>
      <c r="N138" s="6">
        <v>1640</v>
      </c>
      <c r="O138" s="41">
        <v>203014.10999999996</v>
      </c>
      <c r="P138" s="41">
        <v>203014.10999999996</v>
      </c>
    </row>
    <row r="139" spans="1:16" x14ac:dyDescent="0.35">
      <c r="A139" s="45">
        <v>2022</v>
      </c>
      <c r="B139" s="45" t="s">
        <v>3</v>
      </c>
      <c r="C139" s="47" t="s">
        <v>49</v>
      </c>
      <c r="D139" s="45">
        <v>0</v>
      </c>
      <c r="E139" s="42">
        <v>0</v>
      </c>
      <c r="F139" s="46">
        <f t="shared" si="8"/>
        <v>0</v>
      </c>
      <c r="G139" s="42"/>
      <c r="H139">
        <v>0</v>
      </c>
      <c r="I139" s="44" t="e">
        <f t="shared" si="7"/>
        <v>#DIV/0!</v>
      </c>
      <c r="J139" s="42"/>
      <c r="K139" s="41">
        <v>0</v>
      </c>
      <c r="L139" s="43">
        <f t="shared" si="9"/>
        <v>0</v>
      </c>
      <c r="M139" s="42"/>
      <c r="N139" s="6">
        <v>7086</v>
      </c>
      <c r="O139" s="41">
        <v>2253199.0500000012</v>
      </c>
      <c r="P139" s="41">
        <v>2253199.0500000012</v>
      </c>
    </row>
    <row r="140" spans="1:16" x14ac:dyDescent="0.35">
      <c r="A140" s="45">
        <v>2022</v>
      </c>
      <c r="B140" s="45" t="s">
        <v>3</v>
      </c>
      <c r="C140" s="47" t="s">
        <v>50</v>
      </c>
      <c r="D140" s="45">
        <v>0</v>
      </c>
      <c r="E140" s="42">
        <v>0</v>
      </c>
      <c r="F140" s="46">
        <f t="shared" si="8"/>
        <v>0</v>
      </c>
      <c r="G140" s="42"/>
      <c r="H140">
        <v>0</v>
      </c>
      <c r="I140" s="44" t="e">
        <f t="shared" si="7"/>
        <v>#DIV/0!</v>
      </c>
      <c r="J140" s="42"/>
      <c r="K140" s="41">
        <v>0</v>
      </c>
      <c r="L140" s="43">
        <f t="shared" si="9"/>
        <v>0</v>
      </c>
      <c r="M140" s="42"/>
      <c r="N140" s="6">
        <v>4952</v>
      </c>
      <c r="O140" s="41">
        <v>930719.89999999991</v>
      </c>
      <c r="P140" s="41">
        <v>930719.89999999991</v>
      </c>
    </row>
    <row r="141" spans="1:16" x14ac:dyDescent="0.35">
      <c r="A141" s="45">
        <v>2022</v>
      </c>
      <c r="B141" s="45" t="s">
        <v>3</v>
      </c>
      <c r="C141" s="47" t="s">
        <v>51</v>
      </c>
      <c r="D141" s="45">
        <v>0</v>
      </c>
      <c r="E141" s="42">
        <v>0</v>
      </c>
      <c r="F141" s="46">
        <f t="shared" si="8"/>
        <v>0</v>
      </c>
      <c r="G141" s="42"/>
      <c r="H141">
        <v>0</v>
      </c>
      <c r="I141" s="44" t="e">
        <f t="shared" si="7"/>
        <v>#DIV/0!</v>
      </c>
      <c r="J141" s="42"/>
      <c r="K141" s="41">
        <v>0</v>
      </c>
      <c r="L141" s="43">
        <f t="shared" si="9"/>
        <v>0</v>
      </c>
      <c r="M141" s="42"/>
      <c r="N141" s="6">
        <v>7405</v>
      </c>
      <c r="O141" s="41">
        <v>1483623.2200000002</v>
      </c>
      <c r="P141" s="41">
        <v>1483623.2200000002</v>
      </c>
    </row>
    <row r="142" spans="1:16" x14ac:dyDescent="0.35">
      <c r="A142" s="45">
        <v>2022</v>
      </c>
      <c r="B142" s="45" t="s">
        <v>3</v>
      </c>
      <c r="C142" s="47" t="s">
        <v>53</v>
      </c>
      <c r="D142" s="45">
        <v>0</v>
      </c>
      <c r="E142" s="42">
        <v>0</v>
      </c>
      <c r="F142" s="46">
        <f t="shared" si="8"/>
        <v>0</v>
      </c>
      <c r="G142" s="42"/>
      <c r="H142">
        <v>0</v>
      </c>
      <c r="I142" s="44" t="e">
        <f t="shared" si="7"/>
        <v>#DIV/0!</v>
      </c>
      <c r="J142" s="42"/>
      <c r="K142" s="41">
        <v>0</v>
      </c>
      <c r="L142" s="43">
        <f t="shared" si="9"/>
        <v>0</v>
      </c>
      <c r="M142" s="42"/>
      <c r="N142" s="6">
        <v>4269</v>
      </c>
      <c r="O142" s="41">
        <v>825527.50999999978</v>
      </c>
      <c r="P142" s="41">
        <v>825527.50999999978</v>
      </c>
    </row>
    <row r="143" spans="1:16" x14ac:dyDescent="0.35">
      <c r="A143" s="45">
        <v>2022</v>
      </c>
      <c r="B143" s="45" t="s">
        <v>3</v>
      </c>
      <c r="C143" s="47" t="s">
        <v>54</v>
      </c>
      <c r="D143" s="45">
        <v>0</v>
      </c>
      <c r="E143" s="42">
        <v>0</v>
      </c>
      <c r="F143" s="46">
        <f t="shared" si="8"/>
        <v>0</v>
      </c>
      <c r="G143" s="42"/>
      <c r="H143">
        <v>0</v>
      </c>
      <c r="I143" s="44" t="e">
        <f t="shared" si="7"/>
        <v>#DIV/0!</v>
      </c>
      <c r="J143" s="42"/>
      <c r="K143" s="41">
        <v>0</v>
      </c>
      <c r="L143" s="43">
        <f t="shared" si="9"/>
        <v>0</v>
      </c>
      <c r="M143" s="42"/>
      <c r="N143" s="6">
        <v>4289</v>
      </c>
      <c r="O143" s="41">
        <v>679340.63999999955</v>
      </c>
      <c r="P143" s="41">
        <v>679340.63999999955</v>
      </c>
    </row>
    <row r="144" spans="1:16" x14ac:dyDescent="0.35">
      <c r="A144" s="45">
        <v>2022</v>
      </c>
      <c r="B144" s="45" t="s">
        <v>3</v>
      </c>
      <c r="C144" s="47" t="s">
        <v>57</v>
      </c>
      <c r="D144" s="45">
        <v>0</v>
      </c>
      <c r="E144" s="42">
        <v>0</v>
      </c>
      <c r="F144" s="46">
        <f t="shared" si="8"/>
        <v>0</v>
      </c>
      <c r="G144" s="42"/>
      <c r="H144">
        <v>0</v>
      </c>
      <c r="I144" s="44" t="e">
        <f t="shared" si="7"/>
        <v>#DIV/0!</v>
      </c>
      <c r="J144" s="42"/>
      <c r="K144" s="41">
        <v>0</v>
      </c>
      <c r="L144" s="43">
        <f t="shared" si="9"/>
        <v>0</v>
      </c>
      <c r="M144" s="42"/>
      <c r="N144" s="6">
        <v>5059</v>
      </c>
      <c r="O144" s="41">
        <v>1015009.6299999998</v>
      </c>
      <c r="P144" s="41">
        <v>1015009.6299999998</v>
      </c>
    </row>
    <row r="145" spans="1:16" x14ac:dyDescent="0.35">
      <c r="A145" s="45">
        <v>2022</v>
      </c>
      <c r="B145" s="45" t="s">
        <v>3</v>
      </c>
      <c r="C145" s="47" t="s">
        <v>58</v>
      </c>
      <c r="D145" s="45">
        <v>0</v>
      </c>
      <c r="E145" s="42">
        <v>0</v>
      </c>
      <c r="F145" s="46">
        <f t="shared" si="8"/>
        <v>0</v>
      </c>
      <c r="G145" s="42"/>
      <c r="H145">
        <v>0</v>
      </c>
      <c r="I145" s="44" t="e">
        <f t="shared" ref="I145:I208" si="10">E145/H145</f>
        <v>#DIV/0!</v>
      </c>
      <c r="J145" s="42"/>
      <c r="K145" s="41">
        <v>0</v>
      </c>
      <c r="L145" s="43">
        <f t="shared" si="9"/>
        <v>0</v>
      </c>
      <c r="M145" s="42"/>
      <c r="N145" s="6">
        <v>8088</v>
      </c>
      <c r="O145" s="41">
        <v>2703873.0799999996</v>
      </c>
      <c r="P145" s="41">
        <v>2703873.0799999996</v>
      </c>
    </row>
    <row r="146" spans="1:16" x14ac:dyDescent="0.35">
      <c r="A146" s="45">
        <v>2022</v>
      </c>
      <c r="B146" s="45" t="s">
        <v>3</v>
      </c>
      <c r="C146" s="47" t="s">
        <v>59</v>
      </c>
      <c r="D146" s="45">
        <v>0</v>
      </c>
      <c r="E146" s="42">
        <v>0</v>
      </c>
      <c r="F146" s="46">
        <f t="shared" si="8"/>
        <v>0</v>
      </c>
      <c r="G146" s="42"/>
      <c r="H146">
        <v>0</v>
      </c>
      <c r="I146" s="44" t="e">
        <f t="shared" si="10"/>
        <v>#DIV/0!</v>
      </c>
      <c r="J146" s="42"/>
      <c r="K146" s="41">
        <v>0</v>
      </c>
      <c r="L146" s="43">
        <f t="shared" si="9"/>
        <v>0</v>
      </c>
      <c r="M146" s="42"/>
      <c r="N146" s="6">
        <v>7748</v>
      </c>
      <c r="O146" s="41">
        <v>1556378.7100000002</v>
      </c>
      <c r="P146" s="41">
        <v>1556378.7100000002</v>
      </c>
    </row>
    <row r="147" spans="1:16" x14ac:dyDescent="0.35">
      <c r="A147" s="45">
        <v>2022</v>
      </c>
      <c r="B147" s="45" t="s">
        <v>3</v>
      </c>
      <c r="C147" s="47" t="s">
        <v>60</v>
      </c>
      <c r="D147" s="45">
        <v>0</v>
      </c>
      <c r="E147" s="42">
        <v>0</v>
      </c>
      <c r="F147" s="46">
        <f t="shared" si="8"/>
        <v>0</v>
      </c>
      <c r="G147" s="42"/>
      <c r="H147">
        <v>0</v>
      </c>
      <c r="I147" s="44" t="e">
        <f t="shared" si="10"/>
        <v>#DIV/0!</v>
      </c>
      <c r="J147" s="42"/>
      <c r="K147" s="41">
        <v>0</v>
      </c>
      <c r="L147" s="43">
        <f t="shared" si="9"/>
        <v>0</v>
      </c>
      <c r="M147" s="42"/>
      <c r="N147" s="6">
        <v>9665</v>
      </c>
      <c r="O147" s="41">
        <v>1878222.5300000003</v>
      </c>
      <c r="P147" s="41">
        <v>1878222.5300000003</v>
      </c>
    </row>
    <row r="148" spans="1:16" x14ac:dyDescent="0.35">
      <c r="A148" s="45">
        <v>2022</v>
      </c>
      <c r="B148" s="45" t="s">
        <v>3</v>
      </c>
      <c r="C148" s="47" t="s">
        <v>63</v>
      </c>
      <c r="D148" s="45">
        <v>0</v>
      </c>
      <c r="E148" s="42">
        <v>0</v>
      </c>
      <c r="F148" s="46">
        <f t="shared" si="8"/>
        <v>0</v>
      </c>
      <c r="G148" s="42"/>
      <c r="H148">
        <v>0</v>
      </c>
      <c r="I148" s="44" t="e">
        <f t="shared" si="10"/>
        <v>#DIV/0!</v>
      </c>
      <c r="J148" s="42"/>
      <c r="K148" s="41">
        <v>0</v>
      </c>
      <c r="L148" s="43">
        <f t="shared" si="9"/>
        <v>0</v>
      </c>
      <c r="M148" s="42"/>
      <c r="N148" s="6">
        <v>5284</v>
      </c>
      <c r="O148" s="41">
        <v>628140.50000000023</v>
      </c>
      <c r="P148" s="41">
        <v>628140.50000000023</v>
      </c>
    </row>
    <row r="149" spans="1:16" x14ac:dyDescent="0.35">
      <c r="A149" s="45">
        <v>2022</v>
      </c>
      <c r="B149" s="45" t="s">
        <v>3</v>
      </c>
      <c r="C149" s="47" t="s">
        <v>68</v>
      </c>
      <c r="D149" s="45">
        <v>0</v>
      </c>
      <c r="E149" s="42">
        <v>0</v>
      </c>
      <c r="F149" s="46">
        <f t="shared" si="8"/>
        <v>0</v>
      </c>
      <c r="G149" s="42"/>
      <c r="H149">
        <v>0</v>
      </c>
      <c r="I149" s="44" t="e">
        <f t="shared" si="10"/>
        <v>#DIV/0!</v>
      </c>
      <c r="J149" s="42"/>
      <c r="K149" s="41">
        <v>0</v>
      </c>
      <c r="L149" s="43">
        <f t="shared" si="9"/>
        <v>0</v>
      </c>
      <c r="M149" s="42"/>
      <c r="N149" s="6">
        <v>88</v>
      </c>
      <c r="O149" s="41">
        <v>9023.1700000000019</v>
      </c>
      <c r="P149" s="41">
        <v>9023.1700000000019</v>
      </c>
    </row>
    <row r="150" spans="1:16" x14ac:dyDescent="0.35">
      <c r="A150" s="45">
        <v>2022</v>
      </c>
      <c r="B150" s="45" t="s">
        <v>3</v>
      </c>
      <c r="C150" s="47" t="s">
        <v>70</v>
      </c>
      <c r="D150" s="45">
        <v>0</v>
      </c>
      <c r="E150" s="42">
        <v>0</v>
      </c>
      <c r="F150" s="46">
        <f t="shared" si="8"/>
        <v>0</v>
      </c>
      <c r="G150" s="42"/>
      <c r="H150">
        <v>0</v>
      </c>
      <c r="I150" s="44" t="e">
        <f t="shared" si="10"/>
        <v>#DIV/0!</v>
      </c>
      <c r="J150" s="42"/>
      <c r="K150" s="41">
        <v>0</v>
      </c>
      <c r="L150" s="43">
        <f t="shared" si="9"/>
        <v>0</v>
      </c>
      <c r="M150" s="42"/>
      <c r="N150" s="6">
        <v>6049</v>
      </c>
      <c r="O150" s="41">
        <v>1311871.9400000009</v>
      </c>
      <c r="P150" s="41">
        <v>1311871.9400000009</v>
      </c>
    </row>
    <row r="151" spans="1:16" x14ac:dyDescent="0.35">
      <c r="A151" s="45">
        <v>2022</v>
      </c>
      <c r="B151" s="45" t="s">
        <v>3</v>
      </c>
      <c r="C151" s="47" t="s">
        <v>71</v>
      </c>
      <c r="D151" s="45">
        <v>0</v>
      </c>
      <c r="E151" s="42">
        <v>0</v>
      </c>
      <c r="F151" s="46">
        <f t="shared" si="8"/>
        <v>0</v>
      </c>
      <c r="G151" s="42"/>
      <c r="H151">
        <v>0</v>
      </c>
      <c r="I151" s="44" t="e">
        <f t="shared" si="10"/>
        <v>#DIV/0!</v>
      </c>
      <c r="J151" s="42"/>
      <c r="K151" s="41">
        <v>0</v>
      </c>
      <c r="L151" s="43">
        <f t="shared" si="9"/>
        <v>0</v>
      </c>
      <c r="M151" s="42"/>
      <c r="N151" s="6">
        <v>4393</v>
      </c>
      <c r="O151" s="41">
        <v>1200613.9099999995</v>
      </c>
      <c r="P151" s="41">
        <v>1200613.9099999995</v>
      </c>
    </row>
    <row r="152" spans="1:16" x14ac:dyDescent="0.35">
      <c r="A152" s="45">
        <v>2022</v>
      </c>
      <c r="B152" s="45" t="s">
        <v>3</v>
      </c>
      <c r="C152" s="47" t="s">
        <v>73</v>
      </c>
      <c r="D152" s="45">
        <v>0</v>
      </c>
      <c r="E152" s="42">
        <v>0</v>
      </c>
      <c r="F152" s="46">
        <f t="shared" si="8"/>
        <v>0</v>
      </c>
      <c r="G152" s="42"/>
      <c r="H152">
        <v>0</v>
      </c>
      <c r="I152" s="44" t="e">
        <f t="shared" si="10"/>
        <v>#DIV/0!</v>
      </c>
      <c r="J152" s="42"/>
      <c r="K152" s="41">
        <v>0</v>
      </c>
      <c r="L152" s="43">
        <f t="shared" si="9"/>
        <v>0</v>
      </c>
      <c r="M152" s="42"/>
      <c r="N152" s="6">
        <v>25370</v>
      </c>
      <c r="O152" s="41">
        <v>5586889.6400000015</v>
      </c>
      <c r="P152" s="41">
        <v>5586889.6400000015</v>
      </c>
    </row>
    <row r="153" spans="1:16" x14ac:dyDescent="0.35">
      <c r="A153" s="45">
        <v>2022</v>
      </c>
      <c r="B153" s="45" t="s">
        <v>3</v>
      </c>
      <c r="C153" s="47" t="s">
        <v>74</v>
      </c>
      <c r="D153" s="45">
        <v>0</v>
      </c>
      <c r="E153" s="42">
        <v>0</v>
      </c>
      <c r="F153" s="46">
        <f t="shared" si="8"/>
        <v>0</v>
      </c>
      <c r="G153" s="42"/>
      <c r="H153">
        <v>0</v>
      </c>
      <c r="I153" s="44" t="e">
        <f t="shared" si="10"/>
        <v>#DIV/0!</v>
      </c>
      <c r="J153" s="42"/>
      <c r="K153" s="41">
        <v>0</v>
      </c>
      <c r="L153" s="43">
        <f t="shared" si="9"/>
        <v>0</v>
      </c>
      <c r="M153" s="42"/>
      <c r="N153" s="6">
        <v>2823</v>
      </c>
      <c r="O153" s="41">
        <v>1449444.5899999996</v>
      </c>
      <c r="P153" s="41">
        <v>1449444.5899999996</v>
      </c>
    </row>
    <row r="154" spans="1:16" x14ac:dyDescent="0.35">
      <c r="A154" s="45">
        <v>2022</v>
      </c>
      <c r="B154" s="45" t="s">
        <v>3</v>
      </c>
      <c r="C154" s="47" t="s">
        <v>75</v>
      </c>
      <c r="D154" s="45">
        <v>0</v>
      </c>
      <c r="E154" s="42">
        <v>0</v>
      </c>
      <c r="F154" s="46">
        <f t="shared" si="8"/>
        <v>0</v>
      </c>
      <c r="G154" s="42"/>
      <c r="H154">
        <v>0</v>
      </c>
      <c r="I154" s="44" t="e">
        <f t="shared" si="10"/>
        <v>#DIV/0!</v>
      </c>
      <c r="J154" s="42"/>
      <c r="K154" s="41">
        <v>0</v>
      </c>
      <c r="L154" s="43">
        <f t="shared" si="9"/>
        <v>0</v>
      </c>
      <c r="M154" s="42"/>
      <c r="N154" s="6">
        <v>12452</v>
      </c>
      <c r="O154" s="41">
        <v>2318500.9200000004</v>
      </c>
      <c r="P154" s="41">
        <v>2318500.9200000004</v>
      </c>
    </row>
    <row r="155" spans="1:16" x14ac:dyDescent="0.35">
      <c r="A155" s="45">
        <v>2022</v>
      </c>
      <c r="B155" s="45" t="s">
        <v>3</v>
      </c>
      <c r="C155" s="47" t="s">
        <v>77</v>
      </c>
      <c r="D155" s="45">
        <v>0</v>
      </c>
      <c r="E155" s="42">
        <v>0</v>
      </c>
      <c r="F155" s="46">
        <f t="shared" si="8"/>
        <v>0</v>
      </c>
      <c r="G155" s="42"/>
      <c r="H155">
        <v>0</v>
      </c>
      <c r="I155" s="44" t="e">
        <f t="shared" si="10"/>
        <v>#DIV/0!</v>
      </c>
      <c r="J155" s="42"/>
      <c r="K155" s="41">
        <v>0</v>
      </c>
      <c r="L155" s="43">
        <f t="shared" si="9"/>
        <v>0</v>
      </c>
      <c r="M155" s="42"/>
      <c r="N155" s="6">
        <v>11082</v>
      </c>
      <c r="O155" s="41">
        <v>2710486.4800000009</v>
      </c>
      <c r="P155" s="41">
        <v>2710486.4800000009</v>
      </c>
    </row>
    <row r="156" spans="1:16" x14ac:dyDescent="0.35">
      <c r="A156" s="45">
        <v>2022</v>
      </c>
      <c r="B156" s="45" t="s">
        <v>3</v>
      </c>
      <c r="C156" s="47" t="s">
        <v>80</v>
      </c>
      <c r="D156" s="45">
        <v>0</v>
      </c>
      <c r="E156" s="42">
        <v>0</v>
      </c>
      <c r="F156" s="46">
        <f t="shared" si="8"/>
        <v>0</v>
      </c>
      <c r="G156" s="42"/>
      <c r="H156">
        <v>0</v>
      </c>
      <c r="I156" s="44" t="e">
        <f t="shared" si="10"/>
        <v>#DIV/0!</v>
      </c>
      <c r="J156" s="42"/>
      <c r="K156" s="41">
        <v>0</v>
      </c>
      <c r="L156" s="43">
        <f t="shared" si="9"/>
        <v>0</v>
      </c>
      <c r="M156" s="42"/>
      <c r="N156" s="6">
        <v>4310</v>
      </c>
      <c r="O156" s="41">
        <v>656879.12000000011</v>
      </c>
      <c r="P156" s="41">
        <v>656879.12000000011</v>
      </c>
    </row>
    <row r="157" spans="1:16" x14ac:dyDescent="0.35">
      <c r="A157" s="45">
        <v>2022</v>
      </c>
      <c r="B157" s="45" t="s">
        <v>3</v>
      </c>
      <c r="C157" s="47" t="s">
        <v>81</v>
      </c>
      <c r="D157" s="45">
        <v>0</v>
      </c>
      <c r="E157" s="42">
        <v>0</v>
      </c>
      <c r="F157" s="46">
        <f t="shared" si="8"/>
        <v>0</v>
      </c>
      <c r="G157" s="42"/>
      <c r="H157">
        <v>0</v>
      </c>
      <c r="I157" s="44" t="e">
        <f t="shared" si="10"/>
        <v>#DIV/0!</v>
      </c>
      <c r="J157" s="42"/>
      <c r="K157" s="41">
        <v>0</v>
      </c>
      <c r="L157" s="43">
        <f t="shared" si="9"/>
        <v>0</v>
      </c>
      <c r="M157" s="42"/>
      <c r="N157" s="6">
        <v>12277</v>
      </c>
      <c r="O157" s="41">
        <v>1836642.44</v>
      </c>
      <c r="P157" s="41">
        <v>1836642.44</v>
      </c>
    </row>
    <row r="158" spans="1:16" x14ac:dyDescent="0.35">
      <c r="A158" s="45">
        <v>2022</v>
      </c>
      <c r="B158" s="45" t="s">
        <v>3</v>
      </c>
      <c r="C158" s="47" t="s">
        <v>88</v>
      </c>
      <c r="D158" s="45">
        <v>0</v>
      </c>
      <c r="E158" s="42">
        <v>0</v>
      </c>
      <c r="F158" s="46">
        <f t="shared" si="8"/>
        <v>0</v>
      </c>
      <c r="G158" s="42"/>
      <c r="H158">
        <v>0</v>
      </c>
      <c r="I158" s="44" t="e">
        <f t="shared" si="10"/>
        <v>#DIV/0!</v>
      </c>
      <c r="J158" s="42"/>
      <c r="K158" s="41">
        <v>0</v>
      </c>
      <c r="L158" s="43">
        <f t="shared" si="9"/>
        <v>0</v>
      </c>
      <c r="M158" s="42"/>
      <c r="N158" s="6">
        <v>6716</v>
      </c>
      <c r="O158" s="41">
        <v>2529073.6700000004</v>
      </c>
      <c r="P158" s="41">
        <v>2529073.6700000004</v>
      </c>
    </row>
    <row r="159" spans="1:16" x14ac:dyDescent="0.35">
      <c r="A159" s="45">
        <v>2022</v>
      </c>
      <c r="B159" s="45" t="s">
        <v>3</v>
      </c>
      <c r="C159" s="47" t="s">
        <v>90</v>
      </c>
      <c r="D159" s="45">
        <v>0</v>
      </c>
      <c r="E159" s="42">
        <v>0</v>
      </c>
      <c r="F159" s="46">
        <f t="shared" si="8"/>
        <v>0</v>
      </c>
      <c r="G159" s="42"/>
      <c r="H159">
        <v>0</v>
      </c>
      <c r="I159" s="44" t="e">
        <f t="shared" si="10"/>
        <v>#DIV/0!</v>
      </c>
      <c r="J159" s="42"/>
      <c r="K159" s="41">
        <v>0</v>
      </c>
      <c r="L159" s="43">
        <f t="shared" si="9"/>
        <v>0</v>
      </c>
      <c r="M159" s="42"/>
      <c r="N159" s="6">
        <v>292</v>
      </c>
      <c r="O159" s="41">
        <v>46862.5</v>
      </c>
      <c r="P159" s="41">
        <v>46862.5</v>
      </c>
    </row>
    <row r="160" spans="1:16" x14ac:dyDescent="0.35">
      <c r="A160" s="45">
        <v>2022</v>
      </c>
      <c r="B160" s="45" t="s">
        <v>1</v>
      </c>
      <c r="C160" s="47" t="s">
        <v>64</v>
      </c>
      <c r="D160" s="45">
        <v>37</v>
      </c>
      <c r="E160" s="42">
        <v>55383.15</v>
      </c>
      <c r="F160" s="46">
        <f t="shared" si="8"/>
        <v>1.5241390673916626</v>
      </c>
      <c r="G160" s="42">
        <v>74</v>
      </c>
      <c r="H160" s="42">
        <v>1056</v>
      </c>
      <c r="I160" s="44">
        <f t="shared" si="10"/>
        <v>52.446164772727272</v>
      </c>
      <c r="J160" s="42">
        <v>1</v>
      </c>
      <c r="K160">
        <v>52743.15</v>
      </c>
      <c r="L160" s="43">
        <f t="shared" si="9"/>
        <v>2.1626953486854849E-2</v>
      </c>
      <c r="M160" s="42"/>
      <c r="N160" s="6">
        <v>24276</v>
      </c>
      <c r="O160" s="41">
        <v>2438769.2899999991</v>
      </c>
      <c r="P160" s="41">
        <v>2438769.2899999991</v>
      </c>
    </row>
    <row r="161" spans="1:16" x14ac:dyDescent="0.35">
      <c r="A161" s="45">
        <v>2022</v>
      </c>
      <c r="B161" s="45" t="s">
        <v>1</v>
      </c>
      <c r="C161" s="47" t="s">
        <v>47</v>
      </c>
      <c r="D161" s="45">
        <v>103</v>
      </c>
      <c r="E161" s="42">
        <v>93994</v>
      </c>
      <c r="F161" s="46">
        <f t="shared" si="8"/>
        <v>6.1492537313432836</v>
      </c>
      <c r="G161" s="42">
        <v>47</v>
      </c>
      <c r="H161" s="42">
        <v>2305</v>
      </c>
      <c r="I161" s="44">
        <f t="shared" si="10"/>
        <v>40.778308026030366</v>
      </c>
      <c r="J161" s="42">
        <v>2</v>
      </c>
      <c r="K161">
        <v>91915</v>
      </c>
      <c r="L161" s="43">
        <f t="shared" si="9"/>
        <v>2.2056432960904024E-2</v>
      </c>
      <c r="M161" s="42"/>
      <c r="N161" s="6">
        <v>16750</v>
      </c>
      <c r="O161" s="41">
        <v>4167264.9499999974</v>
      </c>
      <c r="P161" s="41">
        <v>4167264.9499999974</v>
      </c>
    </row>
    <row r="162" spans="1:16" x14ac:dyDescent="0.35">
      <c r="A162" s="45">
        <v>2022</v>
      </c>
      <c r="B162" s="45" t="s">
        <v>1</v>
      </c>
      <c r="C162" s="47" t="s">
        <v>85</v>
      </c>
      <c r="D162" s="45">
        <v>25</v>
      </c>
      <c r="E162" s="42">
        <v>53455</v>
      </c>
      <c r="F162" s="46">
        <f t="shared" si="8"/>
        <v>1.1124955500178</v>
      </c>
      <c r="G162" s="42">
        <v>76</v>
      </c>
      <c r="H162" s="42">
        <v>1369</v>
      </c>
      <c r="I162" s="44">
        <f t="shared" si="10"/>
        <v>39.046749452154856</v>
      </c>
      <c r="J162" s="42">
        <v>3</v>
      </c>
      <c r="K162">
        <v>53455</v>
      </c>
      <c r="L162" s="43">
        <f t="shared" si="9"/>
        <v>1.84361010858165E-2</v>
      </c>
      <c r="M162" s="42"/>
      <c r="N162" s="6">
        <v>22472</v>
      </c>
      <c r="O162" s="41">
        <v>2899474.2300000023</v>
      </c>
      <c r="P162" s="41">
        <v>2899474.2300000023</v>
      </c>
    </row>
    <row r="163" spans="1:16" x14ac:dyDescent="0.35">
      <c r="A163" s="45">
        <v>2022</v>
      </c>
      <c r="B163" s="45" t="s">
        <v>1</v>
      </c>
      <c r="C163" s="47" t="s">
        <v>89</v>
      </c>
      <c r="D163" s="45">
        <v>60</v>
      </c>
      <c r="E163" s="42">
        <v>62575</v>
      </c>
      <c r="F163" s="46">
        <f t="shared" si="8"/>
        <v>10.321692757612247</v>
      </c>
      <c r="G163" s="42">
        <v>22</v>
      </c>
      <c r="H163" s="42">
        <v>2008</v>
      </c>
      <c r="I163" s="44">
        <f t="shared" si="10"/>
        <v>31.16284860557769</v>
      </c>
      <c r="J163" s="42">
        <v>4</v>
      </c>
      <c r="K163">
        <v>56866</v>
      </c>
      <c r="L163" s="43">
        <f t="shared" si="9"/>
        <v>5.5577623975162353E-2</v>
      </c>
      <c r="M163" s="42"/>
      <c r="N163" s="6">
        <v>5813</v>
      </c>
      <c r="O163" s="41">
        <v>1023181.5599999997</v>
      </c>
      <c r="P163" s="41">
        <v>1023181.5599999997</v>
      </c>
    </row>
    <row r="164" spans="1:16" x14ac:dyDescent="0.35">
      <c r="A164" s="45">
        <v>2022</v>
      </c>
      <c r="B164" s="45" t="s">
        <v>1</v>
      </c>
      <c r="C164" s="47" t="s">
        <v>72</v>
      </c>
      <c r="D164" s="45">
        <v>47</v>
      </c>
      <c r="E164" s="42">
        <v>31931</v>
      </c>
      <c r="F164" s="46">
        <f t="shared" si="8"/>
        <v>4.0834057341442218</v>
      </c>
      <c r="G164" s="42">
        <v>65</v>
      </c>
      <c r="H164" s="42">
        <v>1038</v>
      </c>
      <c r="I164" s="44">
        <f t="shared" si="10"/>
        <v>30.76204238921002</v>
      </c>
      <c r="J164" s="42">
        <v>5</v>
      </c>
      <c r="K164">
        <v>27779</v>
      </c>
      <c r="L164" s="43">
        <f t="shared" si="9"/>
        <v>1.8691250722360754E-2</v>
      </c>
      <c r="M164" s="42"/>
      <c r="N164" s="6">
        <v>11510</v>
      </c>
      <c r="O164" s="41">
        <v>1486203.3800000004</v>
      </c>
      <c r="P164" s="41">
        <v>1486203.3800000004</v>
      </c>
    </row>
    <row r="165" spans="1:16" x14ac:dyDescent="0.35">
      <c r="A165" s="45">
        <v>2022</v>
      </c>
      <c r="B165" s="45" t="s">
        <v>1</v>
      </c>
      <c r="C165" s="47" t="s">
        <v>79</v>
      </c>
      <c r="D165" s="45">
        <v>22</v>
      </c>
      <c r="E165" s="42">
        <v>35769</v>
      </c>
      <c r="F165" s="46">
        <f t="shared" si="8"/>
        <v>1.7713365539452495</v>
      </c>
      <c r="G165" s="42">
        <v>73</v>
      </c>
      <c r="H165" s="42">
        <v>1384</v>
      </c>
      <c r="I165" s="44">
        <f t="shared" si="10"/>
        <v>25.84465317919075</v>
      </c>
      <c r="J165" s="42">
        <v>6</v>
      </c>
      <c r="K165">
        <v>35769</v>
      </c>
      <c r="L165" s="43">
        <f t="shared" si="9"/>
        <v>2.2281112781151188E-2</v>
      </c>
      <c r="M165" s="42"/>
      <c r="N165" s="6">
        <v>12420</v>
      </c>
      <c r="O165" s="41">
        <v>1605350.6999999997</v>
      </c>
      <c r="P165" s="41">
        <v>1605350.6999999997</v>
      </c>
    </row>
    <row r="166" spans="1:16" x14ac:dyDescent="0.35">
      <c r="A166" s="45">
        <v>2022</v>
      </c>
      <c r="B166" s="45" t="s">
        <v>1</v>
      </c>
      <c r="C166" s="47" t="s">
        <v>17</v>
      </c>
      <c r="D166" s="45">
        <v>14</v>
      </c>
      <c r="E166" s="42">
        <v>21655.89</v>
      </c>
      <c r="F166" s="46">
        <f t="shared" si="8"/>
        <v>2.1685254027261465</v>
      </c>
      <c r="G166" s="42">
        <v>71</v>
      </c>
      <c r="H166" s="42">
        <v>850</v>
      </c>
      <c r="I166" s="44">
        <f t="shared" si="10"/>
        <v>25.477517647058821</v>
      </c>
      <c r="J166" s="42">
        <v>7</v>
      </c>
      <c r="K166">
        <v>20220.689999999999</v>
      </c>
      <c r="L166" s="43">
        <f t="shared" si="9"/>
        <v>1.403620832226567E-2</v>
      </c>
      <c r="M166" s="42"/>
      <c r="N166" s="6">
        <v>6456</v>
      </c>
      <c r="O166" s="41">
        <v>1440609.1400000006</v>
      </c>
      <c r="P166" s="41">
        <v>1440609.1400000006</v>
      </c>
    </row>
    <row r="167" spans="1:16" x14ac:dyDescent="0.35">
      <c r="A167" s="45">
        <v>2022</v>
      </c>
      <c r="B167" s="45" t="s">
        <v>1</v>
      </c>
      <c r="C167" s="47" t="s">
        <v>26</v>
      </c>
      <c r="D167" s="45">
        <v>120</v>
      </c>
      <c r="E167" s="42">
        <v>126045.13</v>
      </c>
      <c r="F167" s="46">
        <f t="shared" si="8"/>
        <v>9.1449474165523554</v>
      </c>
      <c r="G167" s="42">
        <v>28</v>
      </c>
      <c r="H167" s="42">
        <v>5337</v>
      </c>
      <c r="I167" s="44">
        <f t="shared" si="10"/>
        <v>23.617225032789957</v>
      </c>
      <c r="J167" s="42">
        <v>8</v>
      </c>
      <c r="K167">
        <v>113698.38</v>
      </c>
      <c r="L167" s="43">
        <f t="shared" si="9"/>
        <v>4.438598753056093E-2</v>
      </c>
      <c r="M167" s="42"/>
      <c r="N167" s="6">
        <v>13122</v>
      </c>
      <c r="O167" s="41">
        <v>2561582.7500000005</v>
      </c>
      <c r="P167" s="41">
        <v>2561582.7500000005</v>
      </c>
    </row>
    <row r="168" spans="1:16" x14ac:dyDescent="0.35">
      <c r="A168" s="45">
        <v>2022</v>
      </c>
      <c r="B168" s="45" t="s">
        <v>1</v>
      </c>
      <c r="C168" s="47" t="s">
        <v>87</v>
      </c>
      <c r="D168" s="45">
        <v>103</v>
      </c>
      <c r="E168" s="42">
        <v>109718.5</v>
      </c>
      <c r="F168" s="46">
        <f t="shared" si="8"/>
        <v>7.6579925650557623</v>
      </c>
      <c r="G168" s="42">
        <v>34</v>
      </c>
      <c r="H168" s="42">
        <v>4882</v>
      </c>
      <c r="I168" s="44">
        <f t="shared" si="10"/>
        <v>22.474088488324458</v>
      </c>
      <c r="J168" s="42">
        <v>9</v>
      </c>
      <c r="K168">
        <v>90558.2</v>
      </c>
      <c r="L168" s="43">
        <f t="shared" si="9"/>
        <v>2.488260164267396E-2</v>
      </c>
      <c r="M168" s="42"/>
      <c r="N168" s="6">
        <v>13450</v>
      </c>
      <c r="O168" s="41">
        <v>3639418.4700000021</v>
      </c>
      <c r="P168" s="41">
        <v>3639418.4700000021</v>
      </c>
    </row>
    <row r="169" spans="1:16" x14ac:dyDescent="0.35">
      <c r="A169" s="45">
        <v>2022</v>
      </c>
      <c r="B169" s="45" t="s">
        <v>1</v>
      </c>
      <c r="C169" s="47" t="s">
        <v>39</v>
      </c>
      <c r="D169" s="45">
        <v>83</v>
      </c>
      <c r="E169" s="42">
        <v>141432.16</v>
      </c>
      <c r="F169" s="46">
        <f t="shared" si="8"/>
        <v>10.704152695383028</v>
      </c>
      <c r="G169" s="42">
        <v>17</v>
      </c>
      <c r="H169" s="42">
        <v>6480</v>
      </c>
      <c r="I169" s="44">
        <f t="shared" si="10"/>
        <v>21.825950617283951</v>
      </c>
      <c r="J169" s="42">
        <v>10</v>
      </c>
      <c r="K169">
        <v>93335.5</v>
      </c>
      <c r="L169" s="43">
        <f t="shared" si="9"/>
        <v>6.7802225885717438E-2</v>
      </c>
      <c r="M169" s="42"/>
      <c r="N169" s="6">
        <v>7754</v>
      </c>
      <c r="O169" s="41">
        <v>1376584.6000000003</v>
      </c>
      <c r="P169" s="41">
        <v>1376584.6000000003</v>
      </c>
    </row>
    <row r="170" spans="1:16" x14ac:dyDescent="0.35">
      <c r="A170" s="45">
        <v>2022</v>
      </c>
      <c r="B170" s="45" t="s">
        <v>1</v>
      </c>
      <c r="C170" s="47" t="s">
        <v>60</v>
      </c>
      <c r="D170" s="45">
        <v>98</v>
      </c>
      <c r="E170" s="42">
        <v>153202.38</v>
      </c>
      <c r="F170" s="46">
        <f t="shared" si="8"/>
        <v>10.139679255043973</v>
      </c>
      <c r="G170" s="42">
        <v>23</v>
      </c>
      <c r="H170" s="42">
        <v>7155</v>
      </c>
      <c r="I170" s="44">
        <f t="shared" si="10"/>
        <v>21.411932914046123</v>
      </c>
      <c r="J170" s="42">
        <v>11</v>
      </c>
      <c r="K170">
        <v>140715.28</v>
      </c>
      <c r="L170" s="43">
        <f t="shared" si="9"/>
        <v>7.4919386682045591E-2</v>
      </c>
      <c r="M170" s="42"/>
      <c r="N170" s="6">
        <v>9665</v>
      </c>
      <c r="O170" s="41">
        <v>1878222.5300000003</v>
      </c>
      <c r="P170" s="41">
        <v>1878222.5300000003</v>
      </c>
    </row>
    <row r="171" spans="1:16" x14ac:dyDescent="0.35">
      <c r="A171" s="45">
        <v>2022</v>
      </c>
      <c r="B171" s="45" t="s">
        <v>1</v>
      </c>
      <c r="C171" s="47" t="s">
        <v>76</v>
      </c>
      <c r="D171" s="45">
        <v>1735</v>
      </c>
      <c r="E171" s="42">
        <v>3508928.69</v>
      </c>
      <c r="F171" s="46">
        <f t="shared" si="8"/>
        <v>3.8227310383727282</v>
      </c>
      <c r="G171" s="42">
        <v>67</v>
      </c>
      <c r="H171" s="42">
        <v>187736</v>
      </c>
      <c r="I171" s="44">
        <f t="shared" si="10"/>
        <v>18.690760908935953</v>
      </c>
      <c r="J171" s="42">
        <v>12</v>
      </c>
      <c r="K171">
        <v>3412715.65</v>
      </c>
      <c r="L171" s="43">
        <f t="shared" si="9"/>
        <v>3.247943174302393E-2</v>
      </c>
      <c r="M171" s="42"/>
      <c r="N171" s="6">
        <v>453864</v>
      </c>
      <c r="O171" s="41">
        <v>105073132.96000005</v>
      </c>
      <c r="P171" s="41">
        <v>105073132.96000005</v>
      </c>
    </row>
    <row r="172" spans="1:16" x14ac:dyDescent="0.35">
      <c r="A172" s="45">
        <v>2022</v>
      </c>
      <c r="B172" s="45" t="s">
        <v>1</v>
      </c>
      <c r="C172" s="47" t="s">
        <v>52</v>
      </c>
      <c r="D172" s="45">
        <v>479</v>
      </c>
      <c r="E172" s="42">
        <v>630742.97</v>
      </c>
      <c r="F172" s="46">
        <f t="shared" si="8"/>
        <v>8.8909512761020881</v>
      </c>
      <c r="G172" s="42">
        <v>29</v>
      </c>
      <c r="H172" s="42">
        <v>34465</v>
      </c>
      <c r="I172" s="44">
        <f t="shared" si="10"/>
        <v>18.300971130132016</v>
      </c>
      <c r="J172" s="42">
        <v>13</v>
      </c>
      <c r="K172">
        <v>400436.91</v>
      </c>
      <c r="L172" s="43">
        <f t="shared" si="9"/>
        <v>4.0702224335380552E-2</v>
      </c>
      <c r="M172" s="42"/>
      <c r="N172" s="6">
        <v>53875</v>
      </c>
      <c r="O172" s="41">
        <v>9838207.0399999935</v>
      </c>
      <c r="P172" s="41">
        <v>9838207.0399999935</v>
      </c>
    </row>
    <row r="173" spans="1:16" x14ac:dyDescent="0.35">
      <c r="A173" s="45">
        <v>2022</v>
      </c>
      <c r="B173" s="45" t="s">
        <v>1</v>
      </c>
      <c r="C173" s="47" t="s">
        <v>59</v>
      </c>
      <c r="D173" s="45">
        <v>64</v>
      </c>
      <c r="E173" s="42">
        <v>51379</v>
      </c>
      <c r="F173" s="46">
        <f t="shared" si="8"/>
        <v>8.2601961796592676</v>
      </c>
      <c r="G173" s="42">
        <v>33</v>
      </c>
      <c r="H173" s="42">
        <v>2883</v>
      </c>
      <c r="I173" s="44">
        <f t="shared" si="10"/>
        <v>17.821366631980577</v>
      </c>
      <c r="J173" s="42">
        <v>14</v>
      </c>
      <c r="K173">
        <v>44476</v>
      </c>
      <c r="L173" s="43">
        <f t="shared" si="9"/>
        <v>2.8576592389907462E-2</v>
      </c>
      <c r="M173" s="42"/>
      <c r="N173" s="6">
        <v>7748</v>
      </c>
      <c r="O173" s="41">
        <v>1556378.7100000002</v>
      </c>
      <c r="P173" s="41">
        <v>1556378.7100000002</v>
      </c>
    </row>
    <row r="174" spans="1:16" x14ac:dyDescent="0.35">
      <c r="A174" s="45">
        <v>2022</v>
      </c>
      <c r="B174" s="45" t="s">
        <v>1</v>
      </c>
      <c r="C174" s="47" t="s">
        <v>73</v>
      </c>
      <c r="D174" s="45">
        <v>100</v>
      </c>
      <c r="E174" s="42">
        <v>78220</v>
      </c>
      <c r="F174" s="46">
        <f t="shared" si="8"/>
        <v>3.941663381947182</v>
      </c>
      <c r="G174" s="42">
        <v>66</v>
      </c>
      <c r="H174" s="42">
        <v>4468</v>
      </c>
      <c r="I174" s="44">
        <f t="shared" si="10"/>
        <v>17.506714413607877</v>
      </c>
      <c r="J174" s="42">
        <v>15</v>
      </c>
      <c r="K174">
        <v>73110</v>
      </c>
      <c r="L174" s="43">
        <f t="shared" si="9"/>
        <v>1.3085993228962364E-2</v>
      </c>
      <c r="M174" s="42"/>
      <c r="N174" s="6">
        <v>25370</v>
      </c>
      <c r="O174" s="41">
        <v>5586889.6400000015</v>
      </c>
      <c r="P174" s="41">
        <v>5586889.6400000015</v>
      </c>
    </row>
    <row r="175" spans="1:16" x14ac:dyDescent="0.35">
      <c r="A175" s="45">
        <v>2022</v>
      </c>
      <c r="B175" s="45" t="s">
        <v>1</v>
      </c>
      <c r="C175" s="47" t="s">
        <v>40</v>
      </c>
      <c r="D175" s="45">
        <v>36</v>
      </c>
      <c r="E175" s="42">
        <v>43992</v>
      </c>
      <c r="F175" s="46">
        <f t="shared" si="8"/>
        <v>5.6426332288401246</v>
      </c>
      <c r="G175" s="42">
        <v>52</v>
      </c>
      <c r="H175" s="42">
        <v>2517</v>
      </c>
      <c r="I175" s="44">
        <f t="shared" si="10"/>
        <v>17.477949940405246</v>
      </c>
      <c r="J175" s="42">
        <v>16</v>
      </c>
      <c r="K175">
        <v>42038</v>
      </c>
      <c r="L175" s="43">
        <f t="shared" si="9"/>
        <v>4.2157830259887313E-2</v>
      </c>
      <c r="M175" s="42"/>
      <c r="N175" s="6">
        <v>6380</v>
      </c>
      <c r="O175" s="41">
        <v>997157.57999999984</v>
      </c>
      <c r="P175" s="41">
        <v>997157.57999999984</v>
      </c>
    </row>
    <row r="176" spans="1:16" x14ac:dyDescent="0.35">
      <c r="A176" s="45">
        <v>2022</v>
      </c>
      <c r="B176" s="45" t="s">
        <v>1</v>
      </c>
      <c r="C176" s="47" t="s">
        <v>35</v>
      </c>
      <c r="D176" s="45">
        <v>13</v>
      </c>
      <c r="E176" s="42">
        <v>56069</v>
      </c>
      <c r="F176" s="46">
        <f t="shared" si="8"/>
        <v>24.574669187145556</v>
      </c>
      <c r="G176" s="42">
        <v>1</v>
      </c>
      <c r="H176" s="42">
        <v>3456</v>
      </c>
      <c r="I176" s="44">
        <f t="shared" si="10"/>
        <v>16.223668981481481</v>
      </c>
      <c r="J176" s="42">
        <v>17</v>
      </c>
      <c r="K176">
        <v>42894</v>
      </c>
      <c r="L176" s="43">
        <f t="shared" si="9"/>
        <v>0.26077638944407033</v>
      </c>
      <c r="M176" s="42"/>
      <c r="N176" s="6">
        <v>529</v>
      </c>
      <c r="O176" s="41">
        <v>164485.75000000003</v>
      </c>
      <c r="P176" s="41">
        <v>164485.75000000003</v>
      </c>
    </row>
    <row r="177" spans="1:16" x14ac:dyDescent="0.35">
      <c r="A177" s="45">
        <v>2022</v>
      </c>
      <c r="B177" s="45" t="s">
        <v>1</v>
      </c>
      <c r="C177" s="47" t="s">
        <v>0</v>
      </c>
      <c r="D177" s="45">
        <v>539</v>
      </c>
      <c r="E177" s="42">
        <v>631872</v>
      </c>
      <c r="F177" s="46">
        <f t="shared" si="8"/>
        <v>17.853002550428936</v>
      </c>
      <c r="G177" s="42">
        <v>5</v>
      </c>
      <c r="H177" s="42">
        <v>39491</v>
      </c>
      <c r="I177" s="44">
        <f t="shared" si="10"/>
        <v>16.000405155605076</v>
      </c>
      <c r="J177" s="42">
        <v>18</v>
      </c>
      <c r="K177">
        <v>473904</v>
      </c>
      <c r="L177" s="43">
        <f t="shared" si="9"/>
        <v>6.0730242801933766E-2</v>
      </c>
      <c r="M177" s="42"/>
      <c r="N177" s="6">
        <v>30191</v>
      </c>
      <c r="O177" s="41">
        <v>7803426.7299999995</v>
      </c>
      <c r="P177" s="41">
        <v>7803426.7299999995</v>
      </c>
    </row>
    <row r="178" spans="1:16" x14ac:dyDescent="0.35">
      <c r="A178" s="45">
        <v>2022</v>
      </c>
      <c r="B178" s="45" t="s">
        <v>1</v>
      </c>
      <c r="C178" s="47" t="s">
        <v>28</v>
      </c>
      <c r="D178" s="45">
        <v>119</v>
      </c>
      <c r="E178" s="42">
        <v>125382.35</v>
      </c>
      <c r="F178" s="46">
        <f t="shared" si="8"/>
        <v>13.638968481375358</v>
      </c>
      <c r="G178" s="42">
        <v>10</v>
      </c>
      <c r="H178" s="42">
        <v>7904</v>
      </c>
      <c r="I178" s="44">
        <f t="shared" si="10"/>
        <v>15.863151568825911</v>
      </c>
      <c r="J178" s="42">
        <v>19</v>
      </c>
      <c r="K178">
        <v>116165.35</v>
      </c>
      <c r="L178" s="43">
        <f t="shared" si="9"/>
        <v>7.5222771308628866E-2</v>
      </c>
      <c r="M178" s="42"/>
      <c r="N178" s="6">
        <v>8725</v>
      </c>
      <c r="O178" s="41">
        <v>1544284.3699999999</v>
      </c>
      <c r="P178" s="41">
        <v>1544284.3699999999</v>
      </c>
    </row>
    <row r="179" spans="1:16" x14ac:dyDescent="0.35">
      <c r="A179" s="45">
        <v>2022</v>
      </c>
      <c r="B179" s="45" t="s">
        <v>1</v>
      </c>
      <c r="C179" s="47" t="s">
        <v>80</v>
      </c>
      <c r="D179" s="45">
        <v>46</v>
      </c>
      <c r="E179" s="42">
        <v>78386</v>
      </c>
      <c r="F179" s="46">
        <f t="shared" si="8"/>
        <v>10.672853828306264</v>
      </c>
      <c r="G179" s="42">
        <v>18</v>
      </c>
      <c r="H179" s="42">
        <v>4966</v>
      </c>
      <c r="I179" s="44">
        <f t="shared" si="10"/>
        <v>15.784534836890858</v>
      </c>
      <c r="J179" s="42">
        <v>20</v>
      </c>
      <c r="K179">
        <v>38228</v>
      </c>
      <c r="L179" s="43">
        <f t="shared" si="9"/>
        <v>5.819639997081958E-2</v>
      </c>
      <c r="M179" s="42"/>
      <c r="N179" s="6">
        <v>4310</v>
      </c>
      <c r="O179" s="41">
        <v>656879.12000000011</v>
      </c>
      <c r="P179" s="41">
        <v>656879.12000000011</v>
      </c>
    </row>
    <row r="180" spans="1:16" x14ac:dyDescent="0.35">
      <c r="A180" s="45">
        <v>2022</v>
      </c>
      <c r="B180" s="45" t="s">
        <v>1</v>
      </c>
      <c r="C180" s="47" t="s">
        <v>37</v>
      </c>
      <c r="D180" s="45">
        <v>11</v>
      </c>
      <c r="E180" s="42">
        <v>26800</v>
      </c>
      <c r="F180" s="46">
        <f t="shared" si="8"/>
        <v>1.4237639140564327</v>
      </c>
      <c r="G180" s="42">
        <v>75</v>
      </c>
      <c r="H180" s="42">
        <v>1768</v>
      </c>
      <c r="I180" s="44">
        <f t="shared" si="10"/>
        <v>15.158371040723981</v>
      </c>
      <c r="J180" s="42">
        <v>21</v>
      </c>
      <c r="K180">
        <v>26800</v>
      </c>
      <c r="L180" s="43">
        <f t="shared" si="9"/>
        <v>1.6806862447633301E-2</v>
      </c>
      <c r="M180" s="42"/>
      <c r="N180" s="6">
        <v>7726</v>
      </c>
      <c r="O180" s="41">
        <v>1594586.7399999995</v>
      </c>
      <c r="P180" s="41">
        <v>1594586.7399999995</v>
      </c>
    </row>
    <row r="181" spans="1:16" x14ac:dyDescent="0.35">
      <c r="A181" s="45">
        <v>2022</v>
      </c>
      <c r="B181" s="45" t="s">
        <v>1</v>
      </c>
      <c r="C181" s="47" t="s">
        <v>36</v>
      </c>
      <c r="D181" s="45">
        <v>6</v>
      </c>
      <c r="E181" s="42">
        <v>5344</v>
      </c>
      <c r="F181" s="46">
        <f t="shared" si="8"/>
        <v>0.93882021592864973</v>
      </c>
      <c r="G181" s="42">
        <v>77</v>
      </c>
      <c r="H181" s="42">
        <v>361</v>
      </c>
      <c r="I181" s="44">
        <f t="shared" si="10"/>
        <v>14.803324099722992</v>
      </c>
      <c r="J181" s="42">
        <v>22</v>
      </c>
      <c r="K181">
        <v>5344</v>
      </c>
      <c r="L181" s="43">
        <f t="shared" si="9"/>
        <v>7.5960705345183175E-3</v>
      </c>
      <c r="M181" s="42"/>
      <c r="N181" s="6">
        <v>6391</v>
      </c>
      <c r="O181" s="41">
        <v>703521.63999999955</v>
      </c>
      <c r="P181" s="41">
        <v>703521.63999999955</v>
      </c>
    </row>
    <row r="182" spans="1:16" x14ac:dyDescent="0.35">
      <c r="A182" s="45">
        <v>2022</v>
      </c>
      <c r="B182" s="45" t="s">
        <v>1</v>
      </c>
      <c r="C182" s="47" t="s">
        <v>38</v>
      </c>
      <c r="D182" s="45">
        <v>190</v>
      </c>
      <c r="E182" s="42">
        <v>388722.48</v>
      </c>
      <c r="F182" s="46">
        <f t="shared" si="8"/>
        <v>5.6421677802524126</v>
      </c>
      <c r="G182" s="42">
        <v>53</v>
      </c>
      <c r="H182" s="42">
        <v>27171</v>
      </c>
      <c r="I182" s="44">
        <f t="shared" si="10"/>
        <v>14.30652092304295</v>
      </c>
      <c r="J182" s="42">
        <v>23</v>
      </c>
      <c r="K182">
        <v>233329.25</v>
      </c>
      <c r="L182" s="43">
        <f t="shared" si="9"/>
        <v>3.0019322777005569E-2</v>
      </c>
      <c r="M182" s="42"/>
      <c r="N182" s="6">
        <v>33675</v>
      </c>
      <c r="O182" s="41">
        <v>7772635.3699999964</v>
      </c>
      <c r="P182" s="41">
        <v>7772635.3699999964</v>
      </c>
    </row>
    <row r="183" spans="1:16" x14ac:dyDescent="0.35">
      <c r="A183" s="45">
        <v>2022</v>
      </c>
      <c r="B183" s="45" t="s">
        <v>1</v>
      </c>
      <c r="C183" s="47" t="s">
        <v>86</v>
      </c>
      <c r="D183" s="45">
        <v>159</v>
      </c>
      <c r="E183" s="42">
        <v>182506.42</v>
      </c>
      <c r="F183" s="46">
        <f t="shared" si="8"/>
        <v>9.1626808044718491</v>
      </c>
      <c r="G183" s="42">
        <v>27</v>
      </c>
      <c r="H183" s="42">
        <v>12786</v>
      </c>
      <c r="I183" s="44">
        <f t="shared" si="10"/>
        <v>14.273926169247616</v>
      </c>
      <c r="J183" s="42">
        <v>24</v>
      </c>
      <c r="K183">
        <v>141613.92000000001</v>
      </c>
      <c r="L183" s="43">
        <f t="shared" si="9"/>
        <v>3.5124478452455678E-2</v>
      </c>
      <c r="M183" s="42"/>
      <c r="N183" s="6">
        <v>17353</v>
      </c>
      <c r="O183" s="41">
        <v>4031772.8900000015</v>
      </c>
      <c r="P183" s="41">
        <v>4031772.8900000015</v>
      </c>
    </row>
    <row r="184" spans="1:16" x14ac:dyDescent="0.35">
      <c r="A184" s="45">
        <v>2022</v>
      </c>
      <c r="B184" s="45" t="s">
        <v>1</v>
      </c>
      <c r="C184" s="47" t="s">
        <v>67</v>
      </c>
      <c r="D184" s="45">
        <v>61</v>
      </c>
      <c r="E184" s="42">
        <v>70459.259999999995</v>
      </c>
      <c r="F184" s="46">
        <f t="shared" si="8"/>
        <v>4.5343046160707647</v>
      </c>
      <c r="G184" s="42">
        <v>63</v>
      </c>
      <c r="H184" s="42">
        <v>4980</v>
      </c>
      <c r="I184" s="44">
        <f t="shared" si="10"/>
        <v>14.148445783132528</v>
      </c>
      <c r="J184" s="42">
        <v>25</v>
      </c>
      <c r="K184">
        <v>61432.76</v>
      </c>
      <c r="L184" s="43">
        <f t="shared" si="9"/>
        <v>2.0856743350667829E-2</v>
      </c>
      <c r="M184" s="42"/>
      <c r="N184" s="6">
        <v>13453</v>
      </c>
      <c r="O184" s="41">
        <v>2945462.7200000011</v>
      </c>
      <c r="P184" s="41">
        <v>2945462.7200000011</v>
      </c>
    </row>
    <row r="185" spans="1:16" x14ac:dyDescent="0.35">
      <c r="A185" s="45">
        <v>2022</v>
      </c>
      <c r="B185" s="45" t="s">
        <v>1</v>
      </c>
      <c r="C185" s="47" t="s">
        <v>22</v>
      </c>
      <c r="D185" s="45">
        <v>36</v>
      </c>
      <c r="E185" s="42">
        <v>90492</v>
      </c>
      <c r="F185" s="46">
        <f t="shared" si="8"/>
        <v>2.0816468139239044</v>
      </c>
      <c r="G185" s="42">
        <v>72</v>
      </c>
      <c r="H185" s="42">
        <v>6406</v>
      </c>
      <c r="I185" s="44">
        <f t="shared" si="10"/>
        <v>14.126131751482985</v>
      </c>
      <c r="J185" s="42">
        <v>26</v>
      </c>
      <c r="K185">
        <v>90492</v>
      </c>
      <c r="L185" s="43">
        <f t="shared" si="9"/>
        <v>2.3131538784130535E-2</v>
      </c>
      <c r="M185" s="42"/>
      <c r="N185" s="6">
        <v>17294</v>
      </c>
      <c r="O185" s="41">
        <v>3912061.4</v>
      </c>
      <c r="P185" s="41">
        <v>3912061.4</v>
      </c>
    </row>
    <row r="186" spans="1:16" x14ac:dyDescent="0.35">
      <c r="A186" s="45">
        <v>2022</v>
      </c>
      <c r="B186" s="45" t="s">
        <v>1</v>
      </c>
      <c r="C186" s="47" t="s">
        <v>44</v>
      </c>
      <c r="D186" s="45">
        <v>67</v>
      </c>
      <c r="E186" s="42">
        <v>109074.02</v>
      </c>
      <c r="F186" s="46">
        <f t="shared" si="8"/>
        <v>9.6250538715701772</v>
      </c>
      <c r="G186" s="42">
        <v>26</v>
      </c>
      <c r="H186" s="42">
        <v>7804</v>
      </c>
      <c r="I186" s="44">
        <f t="shared" si="10"/>
        <v>13.976681189133778</v>
      </c>
      <c r="J186" s="42">
        <v>27</v>
      </c>
      <c r="K186">
        <v>102574.02</v>
      </c>
      <c r="L186" s="43">
        <f t="shared" si="9"/>
        <v>4.4288086993954805E-2</v>
      </c>
      <c r="M186" s="42"/>
      <c r="N186" s="6">
        <v>6961</v>
      </c>
      <c r="O186" s="41">
        <v>2316063.4600000009</v>
      </c>
      <c r="P186" s="41">
        <v>2316063.4600000009</v>
      </c>
    </row>
    <row r="187" spans="1:16" x14ac:dyDescent="0.35">
      <c r="A187" s="45">
        <v>2022</v>
      </c>
      <c r="B187" s="45" t="s">
        <v>1</v>
      </c>
      <c r="C187" s="47" t="s">
        <v>81</v>
      </c>
      <c r="D187" s="45">
        <v>57</v>
      </c>
      <c r="E187" s="42">
        <v>78209.42</v>
      </c>
      <c r="F187" s="46">
        <f t="shared" si="8"/>
        <v>4.642828052455811</v>
      </c>
      <c r="G187" s="42">
        <v>61</v>
      </c>
      <c r="H187" s="42">
        <v>5700</v>
      </c>
      <c r="I187" s="44">
        <f t="shared" si="10"/>
        <v>13.720950877192982</v>
      </c>
      <c r="J187" s="42">
        <v>28</v>
      </c>
      <c r="K187">
        <v>63326.92</v>
      </c>
      <c r="L187" s="43">
        <f t="shared" si="9"/>
        <v>3.4479721594585393E-2</v>
      </c>
      <c r="M187" s="42"/>
      <c r="N187" s="6">
        <v>12277</v>
      </c>
      <c r="O187" s="41">
        <v>1836642.44</v>
      </c>
      <c r="P187" s="41">
        <v>1836642.44</v>
      </c>
    </row>
    <row r="188" spans="1:16" x14ac:dyDescent="0.35">
      <c r="A188" s="45">
        <v>2022</v>
      </c>
      <c r="B188" s="45" t="s">
        <v>1</v>
      </c>
      <c r="C188" s="47" t="s">
        <v>34</v>
      </c>
      <c r="D188" s="45">
        <v>56</v>
      </c>
      <c r="E188" s="42">
        <v>123971</v>
      </c>
      <c r="F188" s="46">
        <f t="shared" si="8"/>
        <v>5.1352590554791382</v>
      </c>
      <c r="G188" s="42">
        <v>57</v>
      </c>
      <c r="H188" s="42">
        <v>9128</v>
      </c>
      <c r="I188" s="44">
        <f t="shared" si="10"/>
        <v>13.581397896581946</v>
      </c>
      <c r="J188" s="42">
        <v>29</v>
      </c>
      <c r="K188">
        <v>80328</v>
      </c>
      <c r="L188" s="43">
        <f t="shared" si="9"/>
        <v>3.5992032340459452E-2</v>
      </c>
      <c r="M188" s="42"/>
      <c r="N188" s="6">
        <v>10905</v>
      </c>
      <c r="O188" s="41">
        <v>2231827.2900000005</v>
      </c>
      <c r="P188" s="41">
        <v>2231827.2900000005</v>
      </c>
    </row>
    <row r="189" spans="1:16" x14ac:dyDescent="0.35">
      <c r="A189" s="45">
        <v>2022</v>
      </c>
      <c r="B189" s="45" t="s">
        <v>1</v>
      </c>
      <c r="C189" s="47" t="s">
        <v>43</v>
      </c>
      <c r="D189" s="45">
        <v>73</v>
      </c>
      <c r="E189" s="42">
        <v>119513.12000000001</v>
      </c>
      <c r="F189" s="46">
        <f t="shared" si="8"/>
        <v>5.4226712227009362</v>
      </c>
      <c r="G189" s="42">
        <v>56</v>
      </c>
      <c r="H189" s="42">
        <v>9067</v>
      </c>
      <c r="I189" s="44">
        <f t="shared" si="10"/>
        <v>13.181109518032427</v>
      </c>
      <c r="J189" s="42">
        <v>30</v>
      </c>
      <c r="K189">
        <v>119513.12000000001</v>
      </c>
      <c r="L189" s="43">
        <f t="shared" si="9"/>
        <v>4.4576985392494647E-2</v>
      </c>
      <c r="M189" s="42"/>
      <c r="N189" s="6">
        <v>13462</v>
      </c>
      <c r="O189" s="41">
        <v>2681049.850000001</v>
      </c>
      <c r="P189" s="41">
        <v>2681049.850000001</v>
      </c>
    </row>
    <row r="190" spans="1:16" x14ac:dyDescent="0.35">
      <c r="A190" s="45">
        <v>2022</v>
      </c>
      <c r="B190" s="45" t="s">
        <v>1</v>
      </c>
      <c r="C190" s="47" t="s">
        <v>70</v>
      </c>
      <c r="D190" s="45">
        <v>46</v>
      </c>
      <c r="E190" s="42">
        <v>75078.12</v>
      </c>
      <c r="F190" s="46">
        <f t="shared" si="8"/>
        <v>7.6045627376425857</v>
      </c>
      <c r="G190" s="42">
        <v>35</v>
      </c>
      <c r="H190" s="42">
        <v>5886</v>
      </c>
      <c r="I190" s="44">
        <f t="shared" si="10"/>
        <v>12.755372069317023</v>
      </c>
      <c r="J190" s="42">
        <v>31</v>
      </c>
      <c r="K190">
        <v>63386.55</v>
      </c>
      <c r="L190" s="43">
        <f t="shared" si="9"/>
        <v>4.8317635332607203E-2</v>
      </c>
      <c r="M190" s="42"/>
      <c r="N190" s="6">
        <v>6049</v>
      </c>
      <c r="O190" s="41">
        <v>1311871.9400000009</v>
      </c>
      <c r="P190" s="41">
        <v>1311871.9400000009</v>
      </c>
    </row>
    <row r="191" spans="1:16" x14ac:dyDescent="0.35">
      <c r="A191" s="45">
        <v>2022</v>
      </c>
      <c r="B191" s="45" t="s">
        <v>1</v>
      </c>
      <c r="C191" s="47" t="s">
        <v>21</v>
      </c>
      <c r="D191" s="45">
        <v>36</v>
      </c>
      <c r="E191" s="42">
        <v>68670</v>
      </c>
      <c r="F191" s="46">
        <f t="shared" si="8"/>
        <v>8.840864440078585</v>
      </c>
      <c r="G191" s="42">
        <v>30</v>
      </c>
      <c r="H191" s="42">
        <v>5450</v>
      </c>
      <c r="I191" s="44">
        <f t="shared" si="10"/>
        <v>12.6</v>
      </c>
      <c r="J191" s="42">
        <v>32</v>
      </c>
      <c r="K191">
        <v>68670</v>
      </c>
      <c r="L191" s="43">
        <f t="shared" si="9"/>
        <v>0.16797756189631924</v>
      </c>
      <c r="M191" s="42"/>
      <c r="N191" s="6">
        <v>4072</v>
      </c>
      <c r="O191" s="41">
        <v>408804.59999999986</v>
      </c>
      <c r="P191" s="41">
        <v>408804.59999999986</v>
      </c>
    </row>
    <row r="192" spans="1:16" x14ac:dyDescent="0.35">
      <c r="A192" s="45">
        <v>2022</v>
      </c>
      <c r="B192" s="45" t="s">
        <v>1</v>
      </c>
      <c r="C192" s="47" t="s">
        <v>16</v>
      </c>
      <c r="D192" s="45">
        <v>26</v>
      </c>
      <c r="E192" s="42">
        <v>23382</v>
      </c>
      <c r="F192" s="46">
        <f t="shared" si="8"/>
        <v>6.226053639846743</v>
      </c>
      <c r="G192" s="42">
        <v>45</v>
      </c>
      <c r="H192" s="42">
        <v>1864</v>
      </c>
      <c r="I192" s="44">
        <f t="shared" si="10"/>
        <v>12.543991416309012</v>
      </c>
      <c r="J192" s="42">
        <v>33</v>
      </c>
      <c r="K192">
        <v>3116.55</v>
      </c>
      <c r="L192" s="43">
        <f t="shared" si="9"/>
        <v>3.5299416821988026E-3</v>
      </c>
      <c r="M192" s="42"/>
      <c r="N192" s="6">
        <v>4176</v>
      </c>
      <c r="O192" s="41">
        <v>882889.94000000006</v>
      </c>
      <c r="P192" s="41">
        <v>882889.94000000006</v>
      </c>
    </row>
    <row r="193" spans="1:16" x14ac:dyDescent="0.35">
      <c r="A193" s="45">
        <v>2022</v>
      </c>
      <c r="B193" s="45" t="s">
        <v>1</v>
      </c>
      <c r="C193" s="47" t="s">
        <v>27</v>
      </c>
      <c r="D193" s="45">
        <v>90</v>
      </c>
      <c r="E193" s="42">
        <v>136272.46</v>
      </c>
      <c r="F193" s="46">
        <f t="shared" si="8"/>
        <v>7.2868593636142824</v>
      </c>
      <c r="G193" s="42">
        <v>36</v>
      </c>
      <c r="H193" s="42">
        <v>11040</v>
      </c>
      <c r="I193" s="44">
        <f t="shared" si="10"/>
        <v>12.343519927536232</v>
      </c>
      <c r="J193" s="42">
        <v>34</v>
      </c>
      <c r="K193">
        <v>66556.160000000003</v>
      </c>
      <c r="L193" s="43">
        <f t="shared" si="9"/>
        <v>2.9918265514348424E-2</v>
      </c>
      <c r="M193" s="42"/>
      <c r="N193" s="6">
        <v>12351</v>
      </c>
      <c r="O193" s="41">
        <v>2224599.5499999993</v>
      </c>
      <c r="P193" s="41">
        <v>2224599.5499999993</v>
      </c>
    </row>
    <row r="194" spans="1:16" x14ac:dyDescent="0.35">
      <c r="A194" s="45">
        <v>2022</v>
      </c>
      <c r="B194" s="45" t="s">
        <v>1</v>
      </c>
      <c r="C194" s="47" t="s">
        <v>50</v>
      </c>
      <c r="D194" s="45">
        <v>73</v>
      </c>
      <c r="E194" s="42">
        <v>85967.58</v>
      </c>
      <c r="F194" s="46">
        <f t="shared" ref="F194:F257" si="11">(D194/N194)*1000</f>
        <v>14.741518578352181</v>
      </c>
      <c r="G194" s="42">
        <v>8</v>
      </c>
      <c r="H194" s="42">
        <v>7008</v>
      </c>
      <c r="I194" s="44">
        <f t="shared" si="10"/>
        <v>12.267063356164384</v>
      </c>
      <c r="J194" s="42">
        <v>35</v>
      </c>
      <c r="K194">
        <v>77864.08</v>
      </c>
      <c r="L194" s="43">
        <f t="shared" ref="L194:L257" si="12">K194/O194</f>
        <v>8.3660057123523424E-2</v>
      </c>
      <c r="M194" s="42"/>
      <c r="N194" s="6">
        <v>4952</v>
      </c>
      <c r="O194" s="41">
        <v>930719.89999999991</v>
      </c>
      <c r="P194" s="41">
        <v>930719.89999999991</v>
      </c>
    </row>
    <row r="195" spans="1:16" x14ac:dyDescent="0.35">
      <c r="A195" s="45">
        <v>2022</v>
      </c>
      <c r="B195" s="45" t="s">
        <v>1</v>
      </c>
      <c r="C195" s="47" t="s">
        <v>78</v>
      </c>
      <c r="D195" s="45">
        <v>704</v>
      </c>
      <c r="E195" s="42">
        <v>967875.85</v>
      </c>
      <c r="F195" s="46">
        <f t="shared" si="11"/>
        <v>6.9893967674039947</v>
      </c>
      <c r="G195" s="42">
        <v>37</v>
      </c>
      <c r="H195" s="42">
        <v>80560</v>
      </c>
      <c r="I195" s="44">
        <f t="shared" si="10"/>
        <v>12.014347691161866</v>
      </c>
      <c r="J195" s="42">
        <v>36</v>
      </c>
      <c r="K195">
        <v>943073.35</v>
      </c>
      <c r="L195" s="43">
        <f t="shared" si="12"/>
        <v>4.8922729900149356E-2</v>
      </c>
      <c r="M195" s="42"/>
      <c r="N195" s="6">
        <v>100724</v>
      </c>
      <c r="O195" s="41">
        <v>19276793.260000009</v>
      </c>
      <c r="P195" s="41">
        <v>19276793.260000009</v>
      </c>
    </row>
    <row r="196" spans="1:16" x14ac:dyDescent="0.35">
      <c r="A196" s="45">
        <v>2022</v>
      </c>
      <c r="B196" s="45" t="s">
        <v>1</v>
      </c>
      <c r="C196" s="47" t="s">
        <v>56</v>
      </c>
      <c r="D196" s="45">
        <v>105</v>
      </c>
      <c r="E196" s="42">
        <v>73169.19</v>
      </c>
      <c r="F196" s="46">
        <f t="shared" si="11"/>
        <v>9.8462115528882226</v>
      </c>
      <c r="G196" s="42">
        <v>25</v>
      </c>
      <c r="H196" s="42">
        <v>6167</v>
      </c>
      <c r="I196" s="44">
        <f t="shared" si="10"/>
        <v>11.864632722555537</v>
      </c>
      <c r="J196" s="42">
        <v>37</v>
      </c>
      <c r="K196">
        <v>67110.19</v>
      </c>
      <c r="L196" s="43">
        <f t="shared" si="12"/>
        <v>4.4598438616473807E-2</v>
      </c>
      <c r="M196" s="42"/>
      <c r="N196" s="6">
        <v>10664</v>
      </c>
      <c r="O196" s="41">
        <v>1504765.4600000007</v>
      </c>
      <c r="P196" s="41">
        <v>1504765.4600000007</v>
      </c>
    </row>
    <row r="197" spans="1:16" x14ac:dyDescent="0.35">
      <c r="A197" s="45">
        <v>2022</v>
      </c>
      <c r="B197" s="45" t="s">
        <v>1</v>
      </c>
      <c r="C197" s="47" t="s">
        <v>91</v>
      </c>
      <c r="D197" s="45">
        <v>153</v>
      </c>
      <c r="E197" s="42">
        <v>172084</v>
      </c>
      <c r="F197" s="46">
        <f t="shared" si="11"/>
        <v>12.691829116549151</v>
      </c>
      <c r="G197" s="42">
        <v>12</v>
      </c>
      <c r="H197" s="42">
        <v>14519</v>
      </c>
      <c r="I197" s="44">
        <f t="shared" si="10"/>
        <v>11.852331427784282</v>
      </c>
      <c r="J197" s="42">
        <v>38</v>
      </c>
      <c r="K197">
        <v>160714</v>
      </c>
      <c r="L197" s="43">
        <f t="shared" si="12"/>
        <v>6.004522046150005E-2</v>
      </c>
      <c r="M197" s="42"/>
      <c r="N197" s="6">
        <v>12055</v>
      </c>
      <c r="O197" s="41">
        <v>2676549.4199999985</v>
      </c>
      <c r="P197" s="41">
        <v>2676549.4199999985</v>
      </c>
    </row>
    <row r="198" spans="1:16" x14ac:dyDescent="0.35">
      <c r="A198" s="45">
        <v>2022</v>
      </c>
      <c r="B198" s="45" t="s">
        <v>1</v>
      </c>
      <c r="C198" s="47" t="s">
        <v>20</v>
      </c>
      <c r="D198" s="45">
        <v>265</v>
      </c>
      <c r="E198" s="42">
        <v>242023.13</v>
      </c>
      <c r="F198" s="46">
        <f t="shared" si="11"/>
        <v>19.724599925567549</v>
      </c>
      <c r="G198" s="42">
        <v>3</v>
      </c>
      <c r="H198" s="42">
        <v>21022</v>
      </c>
      <c r="I198" s="44">
        <f t="shared" si="10"/>
        <v>11.512849871563125</v>
      </c>
      <c r="J198" s="42">
        <v>39</v>
      </c>
      <c r="K198">
        <v>184263.03</v>
      </c>
      <c r="L198" s="43">
        <f t="shared" si="12"/>
        <v>5.8522652610552339E-2</v>
      </c>
      <c r="M198" s="42"/>
      <c r="N198" s="6">
        <v>13435</v>
      </c>
      <c r="O198" s="41">
        <v>3148576.1800000016</v>
      </c>
      <c r="P198" s="41">
        <v>3148576.1800000016</v>
      </c>
    </row>
    <row r="199" spans="1:16" x14ac:dyDescent="0.35">
      <c r="A199" s="45">
        <v>2022</v>
      </c>
      <c r="B199" s="45" t="s">
        <v>1</v>
      </c>
      <c r="C199" s="47" t="s">
        <v>58</v>
      </c>
      <c r="D199" s="45">
        <v>68</v>
      </c>
      <c r="E199" s="42">
        <v>115780</v>
      </c>
      <c r="F199" s="46">
        <f t="shared" si="11"/>
        <v>8.4075173095944606</v>
      </c>
      <c r="G199" s="42">
        <v>31</v>
      </c>
      <c r="H199" s="42">
        <v>10080</v>
      </c>
      <c r="I199" s="44">
        <f t="shared" si="10"/>
        <v>11.486111111111111</v>
      </c>
      <c r="J199" s="42">
        <v>40</v>
      </c>
      <c r="K199">
        <v>101360</v>
      </c>
      <c r="L199" s="43">
        <f t="shared" si="12"/>
        <v>3.7486966658952799E-2</v>
      </c>
      <c r="M199" s="42"/>
      <c r="N199" s="6">
        <v>8088</v>
      </c>
      <c r="O199" s="41">
        <v>2703873.0799999996</v>
      </c>
      <c r="P199" s="41">
        <v>2703873.0799999996</v>
      </c>
    </row>
    <row r="200" spans="1:16" x14ac:dyDescent="0.35">
      <c r="A200" s="45">
        <v>2022</v>
      </c>
      <c r="B200" s="45" t="s">
        <v>1</v>
      </c>
      <c r="C200" s="47" t="s">
        <v>74</v>
      </c>
      <c r="D200" s="45">
        <v>30</v>
      </c>
      <c r="E200" s="42">
        <v>78198.350000000006</v>
      </c>
      <c r="F200" s="46">
        <f t="shared" si="11"/>
        <v>10.626992561105208</v>
      </c>
      <c r="G200" s="42">
        <v>19</v>
      </c>
      <c r="H200" s="42">
        <v>6960</v>
      </c>
      <c r="I200" s="44">
        <f t="shared" si="10"/>
        <v>11.235395114942529</v>
      </c>
      <c r="J200" s="42">
        <v>41</v>
      </c>
      <c r="K200">
        <v>70879.11</v>
      </c>
      <c r="L200" s="43">
        <f t="shared" si="12"/>
        <v>4.8900875886535286E-2</v>
      </c>
      <c r="M200" s="42"/>
      <c r="N200" s="6">
        <v>2823</v>
      </c>
      <c r="O200" s="41">
        <v>1449444.5899999996</v>
      </c>
      <c r="P200" s="41">
        <v>1449444.5899999996</v>
      </c>
    </row>
    <row r="201" spans="1:16" x14ac:dyDescent="0.35">
      <c r="A201" s="45">
        <v>2022</v>
      </c>
      <c r="B201" s="45" t="s">
        <v>1</v>
      </c>
      <c r="C201" s="47" t="s">
        <v>31</v>
      </c>
      <c r="D201" s="45">
        <v>16</v>
      </c>
      <c r="E201" s="42">
        <v>28634</v>
      </c>
      <c r="F201" s="46">
        <f t="shared" si="11"/>
        <v>3.5930833146193577</v>
      </c>
      <c r="G201" s="42">
        <v>68</v>
      </c>
      <c r="H201" s="42">
        <v>2628</v>
      </c>
      <c r="I201" s="44">
        <f t="shared" si="10"/>
        <v>10.895738203957382</v>
      </c>
      <c r="J201" s="42">
        <v>42</v>
      </c>
      <c r="K201">
        <v>28634</v>
      </c>
      <c r="L201" s="43">
        <f t="shared" si="12"/>
        <v>1.9247640428103167E-2</v>
      </c>
      <c r="M201" s="42"/>
      <c r="N201" s="6">
        <v>4453</v>
      </c>
      <c r="O201" s="41">
        <v>1487662.8700000008</v>
      </c>
      <c r="P201" s="41">
        <v>1487662.8700000008</v>
      </c>
    </row>
    <row r="202" spans="1:16" x14ac:dyDescent="0.35">
      <c r="A202" s="45">
        <v>2022</v>
      </c>
      <c r="B202" s="45" t="s">
        <v>1</v>
      </c>
      <c r="C202" s="47" t="s">
        <v>30</v>
      </c>
      <c r="D202" s="45">
        <v>77</v>
      </c>
      <c r="E202" s="42">
        <v>23505</v>
      </c>
      <c r="F202" s="46">
        <f t="shared" si="11"/>
        <v>5.6183874498358266</v>
      </c>
      <c r="G202" s="42">
        <v>54</v>
      </c>
      <c r="H202" s="42">
        <v>2200</v>
      </c>
      <c r="I202" s="44">
        <f t="shared" si="10"/>
        <v>10.684090909090909</v>
      </c>
      <c r="J202" s="42">
        <v>43</v>
      </c>
      <c r="K202">
        <v>23505</v>
      </c>
      <c r="L202" s="43">
        <f t="shared" si="12"/>
        <v>1.7854452508500818E-2</v>
      </c>
      <c r="M202" s="42"/>
      <c r="N202" s="6">
        <v>13705</v>
      </c>
      <c r="O202" s="41">
        <v>1316478.3400000003</v>
      </c>
      <c r="P202" s="41">
        <v>1316478.3400000003</v>
      </c>
    </row>
    <row r="203" spans="1:16" x14ac:dyDescent="0.35">
      <c r="A203" s="45">
        <v>2022</v>
      </c>
      <c r="B203" s="45" t="s">
        <v>1</v>
      </c>
      <c r="C203" s="47" t="s">
        <v>92</v>
      </c>
      <c r="D203" s="45">
        <v>67</v>
      </c>
      <c r="E203" s="42">
        <v>112399.38</v>
      </c>
      <c r="F203" s="46">
        <f t="shared" si="11"/>
        <v>6.4584538268748792</v>
      </c>
      <c r="G203" s="42">
        <v>39</v>
      </c>
      <c r="H203" s="42">
        <v>10530</v>
      </c>
      <c r="I203" s="44">
        <f t="shared" si="10"/>
        <v>10.674205128205129</v>
      </c>
      <c r="J203" s="42">
        <v>44</v>
      </c>
      <c r="K203">
        <v>97985.56</v>
      </c>
      <c r="L203" s="43">
        <f t="shared" si="12"/>
        <v>4.8077589194973298E-2</v>
      </c>
      <c r="M203" s="42"/>
      <c r="N203" s="6">
        <v>10374</v>
      </c>
      <c r="O203" s="41">
        <v>2038071.41</v>
      </c>
      <c r="P203" s="41">
        <v>2038071.41</v>
      </c>
    </row>
    <row r="204" spans="1:16" x14ac:dyDescent="0.35">
      <c r="A204" s="45">
        <v>2022</v>
      </c>
      <c r="B204" s="45" t="s">
        <v>1</v>
      </c>
      <c r="C204" s="47" t="s">
        <v>63</v>
      </c>
      <c r="D204" s="45">
        <v>29</v>
      </c>
      <c r="E204" s="42">
        <v>49782.41</v>
      </c>
      <c r="F204" s="46">
        <f t="shared" si="11"/>
        <v>5.4882664647993948</v>
      </c>
      <c r="G204" s="42">
        <v>55</v>
      </c>
      <c r="H204" s="42">
        <v>4720</v>
      </c>
      <c r="I204" s="44">
        <f t="shared" si="10"/>
        <v>10.547120762711865</v>
      </c>
      <c r="J204" s="42">
        <v>45</v>
      </c>
      <c r="K204">
        <v>26836.639999999999</v>
      </c>
      <c r="L204" s="43">
        <f t="shared" si="12"/>
        <v>4.2723944722558076E-2</v>
      </c>
      <c r="M204" s="42"/>
      <c r="N204" s="6">
        <v>5284</v>
      </c>
      <c r="O204" s="41">
        <v>628140.50000000023</v>
      </c>
      <c r="P204" s="41">
        <v>628140.50000000023</v>
      </c>
    </row>
    <row r="205" spans="1:16" x14ac:dyDescent="0.35">
      <c r="A205" s="45">
        <v>2022</v>
      </c>
      <c r="B205" s="45" t="s">
        <v>1</v>
      </c>
      <c r="C205" s="47" t="s">
        <v>24</v>
      </c>
      <c r="D205" s="45">
        <v>15</v>
      </c>
      <c r="E205" s="42">
        <v>24888.7</v>
      </c>
      <c r="F205" s="46">
        <f t="shared" si="11"/>
        <v>3.2071840923669019</v>
      </c>
      <c r="G205" s="42">
        <v>69</v>
      </c>
      <c r="H205" s="42">
        <v>2400</v>
      </c>
      <c r="I205" s="44">
        <f t="shared" si="10"/>
        <v>10.370291666666667</v>
      </c>
      <c r="J205" s="42">
        <v>46</v>
      </c>
      <c r="K205">
        <v>22727.7</v>
      </c>
      <c r="L205" s="43">
        <f t="shared" si="12"/>
        <v>1.5490807967328681E-2</v>
      </c>
      <c r="M205" s="42"/>
      <c r="N205" s="6">
        <v>4677</v>
      </c>
      <c r="O205" s="41">
        <v>1467173.3100000005</v>
      </c>
      <c r="P205" s="41">
        <v>1467173.3100000005</v>
      </c>
    </row>
    <row r="206" spans="1:16" x14ac:dyDescent="0.35">
      <c r="A206" s="45">
        <v>2022</v>
      </c>
      <c r="B206" s="45" t="s">
        <v>1</v>
      </c>
      <c r="C206" s="47" t="s">
        <v>66</v>
      </c>
      <c r="D206" s="45">
        <v>14</v>
      </c>
      <c r="E206" s="42">
        <v>22801.360000000001</v>
      </c>
      <c r="F206" s="46">
        <f t="shared" si="11"/>
        <v>2.3894862604540021</v>
      </c>
      <c r="G206" s="42">
        <v>70</v>
      </c>
      <c r="H206" s="42">
        <v>2212</v>
      </c>
      <c r="I206" s="44">
        <f t="shared" si="10"/>
        <v>10.308028933092224</v>
      </c>
      <c r="J206" s="42">
        <v>47</v>
      </c>
      <c r="K206">
        <v>21541.86</v>
      </c>
      <c r="L206" s="43">
        <f t="shared" si="12"/>
        <v>1.8045567406186243E-2</v>
      </c>
      <c r="M206" s="42"/>
      <c r="N206" s="6">
        <v>5859</v>
      </c>
      <c r="O206" s="41">
        <v>1193747.9999999993</v>
      </c>
      <c r="P206" s="41">
        <v>1193747.9999999993</v>
      </c>
    </row>
    <row r="207" spans="1:16" x14ac:dyDescent="0.35">
      <c r="A207" s="45">
        <v>2022</v>
      </c>
      <c r="B207" s="45" t="s">
        <v>1</v>
      </c>
      <c r="C207" s="47" t="s">
        <v>75</v>
      </c>
      <c r="D207" s="45">
        <v>72</v>
      </c>
      <c r="E207" s="42">
        <v>95418.74</v>
      </c>
      <c r="F207" s="46">
        <f t="shared" si="11"/>
        <v>5.7822036620623196</v>
      </c>
      <c r="G207" s="42">
        <v>50</v>
      </c>
      <c r="H207" s="42">
        <v>9374</v>
      </c>
      <c r="I207" s="44">
        <f t="shared" si="10"/>
        <v>10.179084702368254</v>
      </c>
      <c r="J207" s="42">
        <v>48</v>
      </c>
      <c r="K207">
        <v>78316.03</v>
      </c>
      <c r="L207" s="43">
        <f t="shared" si="12"/>
        <v>3.3778735787605374E-2</v>
      </c>
      <c r="M207" s="42"/>
      <c r="N207" s="6">
        <v>12452</v>
      </c>
      <c r="O207" s="41">
        <v>2318500.9200000004</v>
      </c>
      <c r="P207" s="41">
        <v>2318500.9200000004</v>
      </c>
    </row>
    <row r="208" spans="1:16" x14ac:dyDescent="0.35">
      <c r="A208" s="45">
        <v>2022</v>
      </c>
      <c r="B208" s="45" t="s">
        <v>1</v>
      </c>
      <c r="C208" s="47" t="s">
        <v>54</v>
      </c>
      <c r="D208" s="45">
        <v>19</v>
      </c>
      <c r="E208" s="42">
        <v>25908</v>
      </c>
      <c r="F208" s="46">
        <f t="shared" si="11"/>
        <v>4.4299370482629987</v>
      </c>
      <c r="G208" s="42">
        <v>64</v>
      </c>
      <c r="H208" s="42">
        <v>2594</v>
      </c>
      <c r="I208" s="44">
        <f t="shared" si="10"/>
        <v>9.9876638396299153</v>
      </c>
      <c r="J208" s="42">
        <v>49</v>
      </c>
      <c r="K208">
        <v>25908</v>
      </c>
      <c r="L208" s="43">
        <f t="shared" si="12"/>
        <v>3.8136979409917268E-2</v>
      </c>
      <c r="M208" s="42"/>
      <c r="N208" s="6">
        <v>4289</v>
      </c>
      <c r="O208" s="41">
        <v>679340.63999999955</v>
      </c>
      <c r="P208" s="41">
        <v>679340.63999999955</v>
      </c>
    </row>
    <row r="209" spans="1:16" x14ac:dyDescent="0.35">
      <c r="A209" s="45">
        <v>2022</v>
      </c>
      <c r="B209" s="45" t="s">
        <v>1</v>
      </c>
      <c r="C209" s="47" t="s">
        <v>19</v>
      </c>
      <c r="D209" s="45">
        <v>124</v>
      </c>
      <c r="E209" s="42">
        <v>197561.43</v>
      </c>
      <c r="F209" s="46">
        <f t="shared" si="11"/>
        <v>8.3428648321334862</v>
      </c>
      <c r="G209" s="42">
        <v>32</v>
      </c>
      <c r="H209" s="42">
        <v>19968</v>
      </c>
      <c r="I209" s="44">
        <f t="shared" ref="I209:I272" si="13">E209/H209</f>
        <v>9.8939017427884615</v>
      </c>
      <c r="J209" s="42">
        <v>50</v>
      </c>
      <c r="K209">
        <v>120580.43</v>
      </c>
      <c r="L209" s="43">
        <f t="shared" si="12"/>
        <v>4.5874084768097505E-2</v>
      </c>
      <c r="M209" s="42"/>
      <c r="N209" s="6">
        <v>14863</v>
      </c>
      <c r="O209" s="41">
        <v>2628508.6799999983</v>
      </c>
      <c r="P209" s="41">
        <v>2628508.6799999983</v>
      </c>
    </row>
    <row r="210" spans="1:16" x14ac:dyDescent="0.35">
      <c r="A210" s="45">
        <v>2022</v>
      </c>
      <c r="B210" s="45" t="s">
        <v>1</v>
      </c>
      <c r="C210" s="47" t="s">
        <v>48</v>
      </c>
      <c r="D210" s="45">
        <v>8</v>
      </c>
      <c r="E210" s="42">
        <v>10445</v>
      </c>
      <c r="F210" s="46">
        <f t="shared" si="11"/>
        <v>4.8780487804878048</v>
      </c>
      <c r="G210" s="42">
        <v>59</v>
      </c>
      <c r="H210" s="42">
        <v>1056</v>
      </c>
      <c r="I210" s="44">
        <f t="shared" si="13"/>
        <v>9.8910984848484844</v>
      </c>
      <c r="J210" s="42">
        <v>51</v>
      </c>
      <c r="K210">
        <v>8834</v>
      </c>
      <c r="L210" s="43">
        <f t="shared" si="12"/>
        <v>4.3514216819707761E-2</v>
      </c>
      <c r="M210" s="42"/>
      <c r="N210" s="6">
        <v>1640</v>
      </c>
      <c r="O210" s="41">
        <v>203014.10999999996</v>
      </c>
      <c r="P210" s="41">
        <v>203014.10999999996</v>
      </c>
    </row>
    <row r="211" spans="1:16" x14ac:dyDescent="0.35">
      <c r="A211" s="45">
        <v>2022</v>
      </c>
      <c r="B211" s="45" t="s">
        <v>1</v>
      </c>
      <c r="C211" s="47" t="s">
        <v>61</v>
      </c>
      <c r="D211" s="45">
        <v>159</v>
      </c>
      <c r="E211" s="42">
        <v>157339.38</v>
      </c>
      <c r="F211" s="46">
        <f t="shared" si="11"/>
        <v>11.748189744347568</v>
      </c>
      <c r="G211" s="42">
        <v>14</v>
      </c>
      <c r="H211" s="42">
        <v>16128</v>
      </c>
      <c r="I211" s="44">
        <f t="shared" si="13"/>
        <v>9.7556659226190483</v>
      </c>
      <c r="J211" s="42">
        <v>52</v>
      </c>
      <c r="K211">
        <v>131530.82999999999</v>
      </c>
      <c r="L211" s="43">
        <f t="shared" si="12"/>
        <v>2.2761228366441663E-2</v>
      </c>
      <c r="M211" s="42"/>
      <c r="N211" s="6">
        <v>13534</v>
      </c>
      <c r="O211" s="41">
        <v>5778722.8299999973</v>
      </c>
      <c r="P211" s="41">
        <v>5778722.8299999973</v>
      </c>
    </row>
    <row r="212" spans="1:16" x14ac:dyDescent="0.35">
      <c r="A212" s="45">
        <v>2022</v>
      </c>
      <c r="B212" s="45" t="s">
        <v>1</v>
      </c>
      <c r="C212" s="47" t="s">
        <v>23</v>
      </c>
      <c r="D212" s="45">
        <v>54</v>
      </c>
      <c r="E212" s="42">
        <v>136859</v>
      </c>
      <c r="F212" s="46">
        <f t="shared" si="11"/>
        <v>6.3724333254661314</v>
      </c>
      <c r="G212" s="42">
        <v>40</v>
      </c>
      <c r="H212" s="42">
        <v>14034</v>
      </c>
      <c r="I212" s="44">
        <f t="shared" si="13"/>
        <v>9.7519595268633328</v>
      </c>
      <c r="J212" s="42">
        <v>53</v>
      </c>
      <c r="K212">
        <v>121754</v>
      </c>
      <c r="L212" s="43">
        <f t="shared" si="12"/>
        <v>4.7510023153927043E-2</v>
      </c>
      <c r="M212" s="42"/>
      <c r="N212" s="6">
        <v>8474</v>
      </c>
      <c r="O212" s="41">
        <v>2562701.3400000031</v>
      </c>
      <c r="P212" s="41">
        <v>2562701.3400000031</v>
      </c>
    </row>
    <row r="213" spans="1:16" x14ac:dyDescent="0.35">
      <c r="A213" s="45">
        <v>2022</v>
      </c>
      <c r="B213" s="45" t="s">
        <v>1</v>
      </c>
      <c r="C213" s="47" t="s">
        <v>55</v>
      </c>
      <c r="D213" s="45">
        <v>80</v>
      </c>
      <c r="E213" s="42">
        <v>83773.67</v>
      </c>
      <c r="F213" s="46">
        <f t="shared" si="11"/>
        <v>12.523481527864746</v>
      </c>
      <c r="G213" s="42">
        <v>13</v>
      </c>
      <c r="H213" s="42">
        <v>8997</v>
      </c>
      <c r="I213" s="44">
        <f t="shared" si="13"/>
        <v>9.3112893186617764</v>
      </c>
      <c r="J213" s="42">
        <v>54</v>
      </c>
      <c r="K213">
        <v>74808.210000000006</v>
      </c>
      <c r="L213" s="43">
        <f t="shared" si="12"/>
        <v>4.7793228551365113E-2</v>
      </c>
      <c r="M213" s="42"/>
      <c r="N213" s="6">
        <v>6388</v>
      </c>
      <c r="O213" s="41">
        <v>1565247.0499999998</v>
      </c>
      <c r="P213" s="41">
        <v>1565247.0499999998</v>
      </c>
    </row>
    <row r="214" spans="1:16" x14ac:dyDescent="0.35">
      <c r="A214" s="45">
        <v>2022</v>
      </c>
      <c r="B214" s="45" t="s">
        <v>1</v>
      </c>
      <c r="C214" s="47" t="s">
        <v>82</v>
      </c>
      <c r="D214" s="45">
        <v>99</v>
      </c>
      <c r="E214" s="42">
        <v>107392</v>
      </c>
      <c r="F214" s="46">
        <f t="shared" si="11"/>
        <v>16.888433981576252</v>
      </c>
      <c r="G214" s="42">
        <v>7</v>
      </c>
      <c r="H214" s="42">
        <v>11780</v>
      </c>
      <c r="I214" s="44">
        <f t="shared" si="13"/>
        <v>9.1164685908319179</v>
      </c>
      <c r="J214" s="42">
        <v>55</v>
      </c>
      <c r="K214">
        <v>86803</v>
      </c>
      <c r="L214" s="43">
        <f t="shared" si="12"/>
        <v>5.9489497283216106E-2</v>
      </c>
      <c r="M214" s="42"/>
      <c r="N214" s="6">
        <v>5862</v>
      </c>
      <c r="O214" s="41">
        <v>1459131.5099999998</v>
      </c>
      <c r="P214" s="41">
        <v>1459131.5099999998</v>
      </c>
    </row>
    <row r="215" spans="1:16" x14ac:dyDescent="0.35">
      <c r="A215" s="45">
        <v>2022</v>
      </c>
      <c r="B215" s="45" t="s">
        <v>1</v>
      </c>
      <c r="C215" s="47" t="s">
        <v>29</v>
      </c>
      <c r="D215" s="45">
        <v>23</v>
      </c>
      <c r="E215" s="42">
        <v>42962.16</v>
      </c>
      <c r="F215" s="46">
        <f t="shared" si="11"/>
        <v>4.7926651385705359</v>
      </c>
      <c r="G215" s="42">
        <v>60</v>
      </c>
      <c r="H215" s="42">
        <v>4734</v>
      </c>
      <c r="I215" s="44">
        <f t="shared" si="13"/>
        <v>9.0752344740177442</v>
      </c>
      <c r="J215" s="42">
        <v>56</v>
      </c>
      <c r="K215">
        <v>42962.16</v>
      </c>
      <c r="L215" s="43">
        <f t="shared" si="12"/>
        <v>5.6641925260333757E-2</v>
      </c>
      <c r="M215" s="42"/>
      <c r="N215" s="6">
        <v>4799</v>
      </c>
      <c r="O215" s="41">
        <v>758486.93</v>
      </c>
      <c r="P215" s="41">
        <v>758486.93</v>
      </c>
    </row>
    <row r="216" spans="1:16" x14ac:dyDescent="0.35">
      <c r="A216" s="45">
        <v>2022</v>
      </c>
      <c r="B216" s="45" t="s">
        <v>1</v>
      </c>
      <c r="C216" s="47" t="s">
        <v>65</v>
      </c>
      <c r="D216" s="45">
        <v>94</v>
      </c>
      <c r="E216" s="42">
        <v>152400</v>
      </c>
      <c r="F216" s="46">
        <f t="shared" si="11"/>
        <v>6.0202382477263994</v>
      </c>
      <c r="G216" s="42">
        <v>49</v>
      </c>
      <c r="H216" s="42">
        <v>17852</v>
      </c>
      <c r="I216" s="44">
        <f t="shared" si="13"/>
        <v>8.5368586152812007</v>
      </c>
      <c r="J216" s="42">
        <v>57</v>
      </c>
      <c r="K216">
        <v>152400</v>
      </c>
      <c r="L216" s="43">
        <f t="shared" si="12"/>
        <v>4.8671070123185979E-2</v>
      </c>
      <c r="M216" s="42"/>
      <c r="N216" s="6">
        <v>15614</v>
      </c>
      <c r="O216" s="41">
        <v>3131223.5300000012</v>
      </c>
      <c r="P216" s="41">
        <v>3131223.5300000012</v>
      </c>
    </row>
    <row r="217" spans="1:16" x14ac:dyDescent="0.35">
      <c r="A217" s="45">
        <v>2022</v>
      </c>
      <c r="B217" s="45" t="s">
        <v>1</v>
      </c>
      <c r="C217" s="47" t="s">
        <v>77</v>
      </c>
      <c r="D217" s="45">
        <v>70</v>
      </c>
      <c r="E217" s="42">
        <v>137800</v>
      </c>
      <c r="F217" s="46">
        <f t="shared" si="11"/>
        <v>6.3165493593214217</v>
      </c>
      <c r="G217" s="42">
        <v>41</v>
      </c>
      <c r="H217" s="42">
        <v>16383</v>
      </c>
      <c r="I217" s="44">
        <f t="shared" si="13"/>
        <v>8.4111579075871337</v>
      </c>
      <c r="J217" s="42">
        <v>58</v>
      </c>
      <c r="K217">
        <v>125068</v>
      </c>
      <c r="L217" s="43">
        <f t="shared" si="12"/>
        <v>4.6142270372069874E-2</v>
      </c>
      <c r="M217" s="42"/>
      <c r="N217" s="6">
        <v>11082</v>
      </c>
      <c r="O217" s="41">
        <v>2710486.4800000009</v>
      </c>
      <c r="P217" s="41">
        <v>2710486.4800000009</v>
      </c>
    </row>
    <row r="218" spans="1:16" x14ac:dyDescent="0.35">
      <c r="A218" s="45">
        <v>2022</v>
      </c>
      <c r="B218" s="45" t="s">
        <v>1</v>
      </c>
      <c r="C218" s="47" t="s">
        <v>45</v>
      </c>
      <c r="D218" s="45">
        <v>74</v>
      </c>
      <c r="E218" s="42">
        <v>73222.009999999995</v>
      </c>
      <c r="F218" s="46">
        <f t="shared" si="11"/>
        <v>14.532600157109192</v>
      </c>
      <c r="G218" s="42">
        <v>9</v>
      </c>
      <c r="H218" s="42">
        <v>8896</v>
      </c>
      <c r="I218" s="44">
        <f t="shared" si="13"/>
        <v>8.2308914118705037</v>
      </c>
      <c r="J218" s="42">
        <v>59</v>
      </c>
      <c r="K218">
        <v>62067.01</v>
      </c>
      <c r="L218" s="43">
        <f t="shared" si="12"/>
        <v>7.3786775286856482E-2</v>
      </c>
      <c r="M218" s="42"/>
      <c r="N218" s="6">
        <v>5092</v>
      </c>
      <c r="O218" s="41">
        <v>841167.13000000012</v>
      </c>
      <c r="P218" s="41">
        <v>841167.13000000012</v>
      </c>
    </row>
    <row r="219" spans="1:16" x14ac:dyDescent="0.35">
      <c r="A219" s="45">
        <v>2022</v>
      </c>
      <c r="B219" s="45" t="s">
        <v>1</v>
      </c>
      <c r="C219" s="47" t="s">
        <v>88</v>
      </c>
      <c r="D219" s="45">
        <v>42</v>
      </c>
      <c r="E219" s="42">
        <v>48708.91</v>
      </c>
      <c r="F219" s="46">
        <f t="shared" si="11"/>
        <v>6.253722453841573</v>
      </c>
      <c r="G219" s="42">
        <v>43</v>
      </c>
      <c r="H219" s="42">
        <v>5933</v>
      </c>
      <c r="I219" s="44">
        <f t="shared" si="13"/>
        <v>8.2098280802292276</v>
      </c>
      <c r="J219" s="42">
        <v>60</v>
      </c>
      <c r="K219">
        <v>40657.08</v>
      </c>
      <c r="L219" s="43">
        <f t="shared" si="12"/>
        <v>1.6075878090178367E-2</v>
      </c>
      <c r="M219" s="42"/>
      <c r="N219" s="6">
        <v>6716</v>
      </c>
      <c r="O219" s="41">
        <v>2529073.6700000004</v>
      </c>
      <c r="P219" s="41">
        <v>2529073.6700000004</v>
      </c>
    </row>
    <row r="220" spans="1:16" x14ac:dyDescent="0.35">
      <c r="A220" s="45">
        <v>2022</v>
      </c>
      <c r="B220" s="45" t="s">
        <v>1</v>
      </c>
      <c r="C220" s="47" t="s">
        <v>32</v>
      </c>
      <c r="D220" s="45">
        <v>35</v>
      </c>
      <c r="E220" s="42">
        <v>51154.8</v>
      </c>
      <c r="F220" s="46">
        <f t="shared" si="11"/>
        <v>6.1210213361315153</v>
      </c>
      <c r="G220" s="42">
        <v>48</v>
      </c>
      <c r="H220" s="42">
        <v>6240</v>
      </c>
      <c r="I220" s="44">
        <f t="shared" si="13"/>
        <v>8.1978846153846163</v>
      </c>
      <c r="J220" s="42">
        <v>61</v>
      </c>
      <c r="K220">
        <v>19444.04</v>
      </c>
      <c r="L220" s="43">
        <f t="shared" si="12"/>
        <v>1.6917909372171011E-2</v>
      </c>
      <c r="M220" s="42"/>
      <c r="N220" s="6">
        <v>5718</v>
      </c>
      <c r="O220" s="41">
        <v>1149316.95</v>
      </c>
      <c r="P220" s="41">
        <v>1149316.95</v>
      </c>
    </row>
    <row r="221" spans="1:16" x14ac:dyDescent="0.35">
      <c r="A221" s="45">
        <v>2022</v>
      </c>
      <c r="B221" s="45" t="s">
        <v>1</v>
      </c>
      <c r="C221" s="47" t="s">
        <v>84</v>
      </c>
      <c r="D221" s="45">
        <v>211</v>
      </c>
      <c r="E221" s="42">
        <v>243060</v>
      </c>
      <c r="F221" s="46">
        <f t="shared" si="11"/>
        <v>13.300554715078164</v>
      </c>
      <c r="G221" s="42">
        <v>11</v>
      </c>
      <c r="H221" s="42">
        <v>30384</v>
      </c>
      <c r="I221" s="44">
        <f t="shared" si="13"/>
        <v>7.9996050552922595</v>
      </c>
      <c r="J221" s="42">
        <v>62</v>
      </c>
      <c r="K221">
        <v>214110</v>
      </c>
      <c r="L221" s="43">
        <f t="shared" si="12"/>
        <v>4.3793040696158275E-2</v>
      </c>
      <c r="M221" s="42"/>
      <c r="N221" s="6">
        <v>15864</v>
      </c>
      <c r="O221" s="41">
        <v>4889132.99</v>
      </c>
      <c r="P221" s="41">
        <v>4889132.99</v>
      </c>
    </row>
    <row r="222" spans="1:16" x14ac:dyDescent="0.35">
      <c r="A222" s="45">
        <v>2022</v>
      </c>
      <c r="B222" s="45" t="s">
        <v>1</v>
      </c>
      <c r="C222" s="47" t="s">
        <v>33</v>
      </c>
      <c r="D222" s="45">
        <v>34</v>
      </c>
      <c r="E222" s="42">
        <v>47835.53</v>
      </c>
      <c r="F222" s="46">
        <f t="shared" si="11"/>
        <v>6.2339567290062332</v>
      </c>
      <c r="G222" s="42">
        <v>44</v>
      </c>
      <c r="H222" s="42">
        <v>6079</v>
      </c>
      <c r="I222" s="44">
        <f t="shared" si="13"/>
        <v>7.8689800954104294</v>
      </c>
      <c r="J222" s="42">
        <v>63</v>
      </c>
      <c r="K222">
        <v>43405.53</v>
      </c>
      <c r="L222" s="43">
        <f t="shared" si="12"/>
        <v>2.7109122193483624E-2</v>
      </c>
      <c r="M222" s="42"/>
      <c r="N222" s="6">
        <v>5454</v>
      </c>
      <c r="O222" s="41">
        <v>1601141.1099999999</v>
      </c>
      <c r="P222" s="41">
        <v>1601141.1099999999</v>
      </c>
    </row>
    <row r="223" spans="1:16" x14ac:dyDescent="0.35">
      <c r="A223" s="45">
        <v>2022</v>
      </c>
      <c r="B223" s="45" t="s">
        <v>1</v>
      </c>
      <c r="C223" s="47" t="s">
        <v>62</v>
      </c>
      <c r="D223" s="45">
        <v>302</v>
      </c>
      <c r="E223" s="42">
        <v>393185</v>
      </c>
      <c r="F223" s="46">
        <f t="shared" si="11"/>
        <v>5.7675413467781986</v>
      </c>
      <c r="G223" s="42">
        <v>51</v>
      </c>
      <c r="H223" s="42">
        <v>49980</v>
      </c>
      <c r="I223" s="44">
        <f t="shared" si="13"/>
        <v>7.8668467386954779</v>
      </c>
      <c r="J223" s="42">
        <v>64</v>
      </c>
      <c r="K223">
        <v>337382</v>
      </c>
      <c r="L223" s="43">
        <f t="shared" si="12"/>
        <v>3.1248620325046054E-2</v>
      </c>
      <c r="M223" s="42"/>
      <c r="N223" s="6">
        <v>52362</v>
      </c>
      <c r="O223" s="41">
        <v>10796700.669999989</v>
      </c>
      <c r="P223" s="41">
        <v>10796700.669999989</v>
      </c>
    </row>
    <row r="224" spans="1:16" x14ac:dyDescent="0.35">
      <c r="A224" s="45">
        <v>2022</v>
      </c>
      <c r="B224" s="45" t="s">
        <v>1</v>
      </c>
      <c r="C224" s="47" t="s">
        <v>69</v>
      </c>
      <c r="D224" s="45">
        <v>94</v>
      </c>
      <c r="E224" s="42">
        <v>72359</v>
      </c>
      <c r="F224" s="46">
        <f t="shared" si="11"/>
        <v>19.321685508735868</v>
      </c>
      <c r="G224" s="42">
        <v>4</v>
      </c>
      <c r="H224" s="42">
        <v>9302</v>
      </c>
      <c r="I224" s="44">
        <f t="shared" si="13"/>
        <v>7.7788647602666092</v>
      </c>
      <c r="J224" s="42">
        <v>65</v>
      </c>
      <c r="K224">
        <v>68034</v>
      </c>
      <c r="L224" s="43">
        <f t="shared" si="12"/>
        <v>3.7406071224075819E-2</v>
      </c>
      <c r="M224" s="42"/>
      <c r="N224" s="6">
        <v>4865</v>
      </c>
      <c r="O224" s="41">
        <v>1818795.6600000004</v>
      </c>
      <c r="P224" s="41">
        <v>1818795.6600000004</v>
      </c>
    </row>
    <row r="225" spans="1:19" x14ac:dyDescent="0.35">
      <c r="A225" s="45">
        <v>2022</v>
      </c>
      <c r="B225" s="45" t="s">
        <v>1</v>
      </c>
      <c r="C225" s="47" t="s">
        <v>51</v>
      </c>
      <c r="D225" s="45">
        <v>46</v>
      </c>
      <c r="E225" s="42">
        <v>61797</v>
      </c>
      <c r="F225" s="46">
        <f t="shared" si="11"/>
        <v>6.2120189061444968</v>
      </c>
      <c r="G225" s="42">
        <v>46</v>
      </c>
      <c r="H225" s="42">
        <v>8123</v>
      </c>
      <c r="I225" s="44">
        <f t="shared" si="13"/>
        <v>7.6076572694817184</v>
      </c>
      <c r="J225" s="42">
        <v>66</v>
      </c>
      <c r="K225">
        <v>61797</v>
      </c>
      <c r="L225" s="43">
        <f t="shared" si="12"/>
        <v>4.1652758710530285E-2</v>
      </c>
      <c r="M225" s="42"/>
      <c r="N225" s="6">
        <v>7405</v>
      </c>
      <c r="O225" s="41">
        <v>1483623.2200000002</v>
      </c>
      <c r="P225" s="41">
        <v>1483623.2200000002</v>
      </c>
    </row>
    <row r="226" spans="1:19" x14ac:dyDescent="0.35">
      <c r="A226" s="45">
        <v>2022</v>
      </c>
      <c r="B226" s="45" t="s">
        <v>1</v>
      </c>
      <c r="C226" s="47" t="s">
        <v>18</v>
      </c>
      <c r="D226" s="45">
        <v>71</v>
      </c>
      <c r="E226" s="42">
        <v>30601</v>
      </c>
      <c r="F226" s="46">
        <f t="shared" si="11"/>
        <v>16.904761904761905</v>
      </c>
      <c r="G226" s="42">
        <v>6</v>
      </c>
      <c r="H226" s="42">
        <v>4049</v>
      </c>
      <c r="I226" s="44">
        <f t="shared" si="13"/>
        <v>7.557668560138306</v>
      </c>
      <c r="J226" s="42">
        <v>67</v>
      </c>
      <c r="K226">
        <v>15435</v>
      </c>
      <c r="L226" s="43">
        <f t="shared" si="12"/>
        <v>2.2672505709659643E-2</v>
      </c>
      <c r="M226" s="42"/>
      <c r="N226" s="6">
        <v>4200</v>
      </c>
      <c r="O226" s="41">
        <v>680780.50999999989</v>
      </c>
      <c r="P226" s="41">
        <v>680780.50999999989</v>
      </c>
    </row>
    <row r="227" spans="1:19" x14ac:dyDescent="0.35">
      <c r="A227" s="45">
        <v>2022</v>
      </c>
      <c r="B227" s="45" t="s">
        <v>1</v>
      </c>
      <c r="C227" s="47" t="s">
        <v>53</v>
      </c>
      <c r="D227" s="45">
        <v>45</v>
      </c>
      <c r="E227" s="42">
        <v>39225</v>
      </c>
      <c r="F227" s="46">
        <f t="shared" si="11"/>
        <v>10.541110330288124</v>
      </c>
      <c r="G227" s="42">
        <v>20</v>
      </c>
      <c r="H227" s="42">
        <v>5380</v>
      </c>
      <c r="I227" s="44">
        <f t="shared" si="13"/>
        <v>7.29089219330855</v>
      </c>
      <c r="J227" s="42">
        <v>68</v>
      </c>
      <c r="K227">
        <v>21937</v>
      </c>
      <c r="L227" s="43">
        <f t="shared" si="12"/>
        <v>2.6573311893627875E-2</v>
      </c>
      <c r="M227" s="42"/>
      <c r="N227" s="6">
        <v>4269</v>
      </c>
      <c r="O227" s="41">
        <v>825527.50999999978</v>
      </c>
      <c r="P227" s="41">
        <v>825527.50999999978</v>
      </c>
    </row>
    <row r="228" spans="1:19" x14ac:dyDescent="0.35">
      <c r="A228" s="45">
        <v>2022</v>
      </c>
      <c r="B228" s="45" t="s">
        <v>1</v>
      </c>
      <c r="C228" s="47" t="s">
        <v>71</v>
      </c>
      <c r="D228" s="45">
        <v>46</v>
      </c>
      <c r="E228" s="42">
        <v>84363.88</v>
      </c>
      <c r="F228" s="46">
        <f t="shared" si="11"/>
        <v>10.471204188481677</v>
      </c>
      <c r="G228" s="42">
        <v>21</v>
      </c>
      <c r="H228" s="42">
        <v>11644</v>
      </c>
      <c r="I228" s="44">
        <f t="shared" si="13"/>
        <v>7.2452662315355552</v>
      </c>
      <c r="J228" s="42">
        <v>69</v>
      </c>
      <c r="K228">
        <v>77007.88</v>
      </c>
      <c r="L228" s="43">
        <f t="shared" si="12"/>
        <v>6.4140419629154594E-2</v>
      </c>
      <c r="M228" s="42"/>
      <c r="N228" s="6">
        <v>4393</v>
      </c>
      <c r="O228" s="41">
        <v>1200613.9099999995</v>
      </c>
      <c r="P228" s="41">
        <v>1200613.9099999995</v>
      </c>
    </row>
    <row r="229" spans="1:19" x14ac:dyDescent="0.35">
      <c r="A229" s="45">
        <v>2022</v>
      </c>
      <c r="B229" s="45" t="s">
        <v>1</v>
      </c>
      <c r="C229" s="47" t="s">
        <v>93</v>
      </c>
      <c r="D229" s="45">
        <v>57</v>
      </c>
      <c r="E229" s="42">
        <v>78278</v>
      </c>
      <c r="F229" s="46">
        <f t="shared" si="11"/>
        <v>10.083141694675394</v>
      </c>
      <c r="G229" s="42">
        <v>24</v>
      </c>
      <c r="H229" s="42">
        <v>10944</v>
      </c>
      <c r="I229" s="44">
        <f t="shared" si="13"/>
        <v>7.152595029239766</v>
      </c>
      <c r="J229" s="42">
        <v>70</v>
      </c>
      <c r="K229">
        <v>78278</v>
      </c>
      <c r="L229" s="43">
        <f t="shared" si="12"/>
        <v>4.2690811245995927E-2</v>
      </c>
      <c r="M229" s="42"/>
      <c r="N229" s="6">
        <v>5653</v>
      </c>
      <c r="O229" s="41">
        <v>1833603.0100000005</v>
      </c>
      <c r="P229" s="41">
        <v>1833603.0100000005</v>
      </c>
    </row>
    <row r="230" spans="1:19" x14ac:dyDescent="0.35">
      <c r="A230" s="45">
        <v>2022</v>
      </c>
      <c r="B230" s="45" t="s">
        <v>1</v>
      </c>
      <c r="C230" s="47" t="s">
        <v>83</v>
      </c>
      <c r="D230" s="45">
        <v>67</v>
      </c>
      <c r="E230" s="42">
        <v>101662.52</v>
      </c>
      <c r="F230" s="46">
        <f t="shared" si="11"/>
        <v>6.2716465412337357</v>
      </c>
      <c r="G230" s="42">
        <v>42</v>
      </c>
      <c r="H230" s="42">
        <v>14280</v>
      </c>
      <c r="I230" s="44">
        <f t="shared" si="13"/>
        <v>7.1192240896358543</v>
      </c>
      <c r="J230" s="42">
        <v>71</v>
      </c>
      <c r="K230">
        <v>72688.39</v>
      </c>
      <c r="L230" s="43">
        <f t="shared" si="12"/>
        <v>2.8076746320565026E-2</v>
      </c>
      <c r="M230" s="42"/>
      <c r="N230" s="6">
        <v>10683</v>
      </c>
      <c r="O230" s="41">
        <v>2588917.8599999971</v>
      </c>
      <c r="P230" s="41">
        <v>2588917.8599999971</v>
      </c>
    </row>
    <row r="231" spans="1:19" x14ac:dyDescent="0.35">
      <c r="A231" s="45">
        <v>2022</v>
      </c>
      <c r="B231" s="45" t="s">
        <v>1</v>
      </c>
      <c r="C231" s="47" t="s">
        <v>46</v>
      </c>
      <c r="D231" s="45">
        <v>93</v>
      </c>
      <c r="E231" s="42">
        <v>130786</v>
      </c>
      <c r="F231" s="46">
        <f t="shared" si="11"/>
        <v>11.272727272727273</v>
      </c>
      <c r="G231" s="42">
        <v>16</v>
      </c>
      <c r="H231" s="42">
        <v>20832</v>
      </c>
      <c r="I231" s="44">
        <f t="shared" si="13"/>
        <v>6.2781298003072195</v>
      </c>
      <c r="J231" s="42">
        <v>72</v>
      </c>
      <c r="K231">
        <v>124136</v>
      </c>
      <c r="L231" s="43">
        <f t="shared" si="12"/>
        <v>6.5717174480194096E-2</v>
      </c>
      <c r="M231" s="42"/>
      <c r="N231" s="6">
        <v>8250</v>
      </c>
      <c r="O231" s="41">
        <v>1888943.0499999998</v>
      </c>
      <c r="P231" s="41">
        <v>1888943.0499999998</v>
      </c>
    </row>
    <row r="232" spans="1:19" x14ac:dyDescent="0.35">
      <c r="A232" s="45">
        <v>2022</v>
      </c>
      <c r="B232" s="45" t="s">
        <v>1</v>
      </c>
      <c r="C232" s="47" t="s">
        <v>41</v>
      </c>
      <c r="D232" s="45">
        <v>12</v>
      </c>
      <c r="E232" s="42">
        <v>23096.6</v>
      </c>
      <c r="F232" s="46">
        <f t="shared" si="11"/>
        <v>4.6100653092585473</v>
      </c>
      <c r="G232" s="42">
        <v>62</v>
      </c>
      <c r="H232" s="42">
        <v>3712</v>
      </c>
      <c r="I232" s="44">
        <f t="shared" si="13"/>
        <v>6.222144396551724</v>
      </c>
      <c r="J232" s="42">
        <v>73</v>
      </c>
      <c r="K232">
        <v>21689.78</v>
      </c>
      <c r="L232" s="43">
        <f t="shared" si="12"/>
        <v>3.2596153353397481E-2</v>
      </c>
      <c r="M232" s="42"/>
      <c r="N232" s="6">
        <v>2603</v>
      </c>
      <c r="O232" s="41">
        <v>665409.18999999994</v>
      </c>
      <c r="P232" s="41">
        <v>665409.18999999994</v>
      </c>
    </row>
    <row r="233" spans="1:19" x14ac:dyDescent="0.35">
      <c r="A233" s="45">
        <v>2022</v>
      </c>
      <c r="B233" s="45" t="s">
        <v>1</v>
      </c>
      <c r="C233" s="47" t="s">
        <v>57</v>
      </c>
      <c r="D233" s="45">
        <v>59</v>
      </c>
      <c r="E233" s="42">
        <v>87885.2</v>
      </c>
      <c r="F233" s="46">
        <f t="shared" si="11"/>
        <v>11.662383870330105</v>
      </c>
      <c r="G233" s="42">
        <v>15</v>
      </c>
      <c r="H233" s="42">
        <v>15045</v>
      </c>
      <c r="I233" s="44">
        <f t="shared" si="13"/>
        <v>5.8414888667331342</v>
      </c>
      <c r="J233" s="42">
        <v>74</v>
      </c>
      <c r="K233">
        <v>85837.2</v>
      </c>
      <c r="L233" s="43">
        <f t="shared" si="12"/>
        <v>8.4567867597472965E-2</v>
      </c>
      <c r="M233" s="42"/>
      <c r="N233" s="6">
        <v>5059</v>
      </c>
      <c r="O233" s="41">
        <v>1015009.6299999998</v>
      </c>
      <c r="P233" s="41">
        <v>1015009.6299999998</v>
      </c>
    </row>
    <row r="234" spans="1:19" x14ac:dyDescent="0.35">
      <c r="A234" s="45">
        <v>2022</v>
      </c>
      <c r="B234" s="45" t="s">
        <v>1</v>
      </c>
      <c r="C234" s="47" t="s">
        <v>25</v>
      </c>
      <c r="D234" s="45">
        <v>49</v>
      </c>
      <c r="E234" s="42">
        <v>71150.179999999993</v>
      </c>
      <c r="F234" s="46">
        <f t="shared" si="11"/>
        <v>6.707734428473648</v>
      </c>
      <c r="G234" s="42">
        <v>38</v>
      </c>
      <c r="H234" s="42">
        <v>12240</v>
      </c>
      <c r="I234" s="44">
        <f t="shared" si="13"/>
        <v>5.8129232026143782</v>
      </c>
      <c r="J234" s="42">
        <v>75</v>
      </c>
      <c r="K234">
        <v>17787.54</v>
      </c>
      <c r="L234" s="43">
        <f t="shared" si="12"/>
        <v>1.2717377201764484E-2</v>
      </c>
      <c r="M234" s="42"/>
      <c r="N234" s="6">
        <v>7305</v>
      </c>
      <c r="O234" s="41">
        <v>1398679.9100000001</v>
      </c>
      <c r="P234" s="41">
        <v>1398679.9100000001</v>
      </c>
    </row>
    <row r="235" spans="1:19" x14ac:dyDescent="0.35">
      <c r="A235" s="45">
        <v>2022</v>
      </c>
      <c r="B235" s="45" t="s">
        <v>1</v>
      </c>
      <c r="C235" s="47" t="s">
        <v>42</v>
      </c>
      <c r="D235" s="45">
        <v>1</v>
      </c>
      <c r="E235" s="42">
        <v>880</v>
      </c>
      <c r="F235" s="46">
        <f t="shared" si="11"/>
        <v>0.1781895937277263</v>
      </c>
      <c r="G235" s="42">
        <v>78</v>
      </c>
      <c r="H235" s="42">
        <v>160</v>
      </c>
      <c r="I235" s="44">
        <f t="shared" si="13"/>
        <v>5.5</v>
      </c>
      <c r="J235" s="42">
        <v>76</v>
      </c>
      <c r="K235">
        <v>880</v>
      </c>
      <c r="L235" s="43">
        <f t="shared" si="12"/>
        <v>1.4874779458152688E-3</v>
      </c>
      <c r="M235" s="42"/>
      <c r="N235" s="6">
        <v>5612</v>
      </c>
      <c r="O235" s="41">
        <v>591605.41</v>
      </c>
      <c r="P235" s="41">
        <v>591605.41</v>
      </c>
    </row>
    <row r="236" spans="1:19" x14ac:dyDescent="0.35">
      <c r="A236" s="45">
        <v>2022</v>
      </c>
      <c r="B236" s="45" t="s">
        <v>1</v>
      </c>
      <c r="C236" s="47" t="s">
        <v>49</v>
      </c>
      <c r="D236" s="45">
        <v>36</v>
      </c>
      <c r="E236" s="42">
        <v>32497</v>
      </c>
      <c r="F236" s="46">
        <f t="shared" si="11"/>
        <v>5.0804403048264177</v>
      </c>
      <c r="G236" s="42">
        <v>58</v>
      </c>
      <c r="H236" s="42">
        <v>6499</v>
      </c>
      <c r="I236" s="44">
        <f t="shared" si="13"/>
        <v>5.0003077396522544</v>
      </c>
      <c r="J236" s="42">
        <v>77</v>
      </c>
      <c r="K236">
        <v>26902</v>
      </c>
      <c r="L236" s="43">
        <f t="shared" si="12"/>
        <v>1.1939468907551681E-2</v>
      </c>
      <c r="M236" s="42"/>
      <c r="N236" s="6">
        <v>7086</v>
      </c>
      <c r="O236" s="41">
        <v>2253199.0500000012</v>
      </c>
      <c r="P236" s="41">
        <v>2253199.0500000012</v>
      </c>
    </row>
    <row r="237" spans="1:19" x14ac:dyDescent="0.35">
      <c r="A237" s="45">
        <v>2022</v>
      </c>
      <c r="B237" s="45" t="s">
        <v>1</v>
      </c>
      <c r="C237" s="47" t="s">
        <v>68</v>
      </c>
      <c r="D237" s="45">
        <v>2</v>
      </c>
      <c r="E237" s="42">
        <v>1000</v>
      </c>
      <c r="F237" s="46">
        <f t="shared" si="11"/>
        <v>22.727272727272727</v>
      </c>
      <c r="G237" s="42">
        <v>2</v>
      </c>
      <c r="H237" s="42">
        <v>610</v>
      </c>
      <c r="I237" s="44">
        <f t="shared" si="13"/>
        <v>1.639344262295082</v>
      </c>
      <c r="J237" s="42">
        <v>78</v>
      </c>
      <c r="K237">
        <v>1000</v>
      </c>
      <c r="L237" s="43">
        <f t="shared" si="12"/>
        <v>0.11082579625563962</v>
      </c>
      <c r="M237" s="42"/>
      <c r="N237" s="6">
        <v>88</v>
      </c>
      <c r="O237" s="41">
        <v>9023.1700000000019</v>
      </c>
      <c r="P237" s="41">
        <v>9023.1700000000019</v>
      </c>
    </row>
    <row r="238" spans="1:19" x14ac:dyDescent="0.35">
      <c r="A238" s="45">
        <v>2022</v>
      </c>
      <c r="B238" s="45" t="s">
        <v>1</v>
      </c>
      <c r="C238" s="47" t="s">
        <v>90</v>
      </c>
      <c r="D238" s="45">
        <v>0</v>
      </c>
      <c r="E238" s="42">
        <v>0</v>
      </c>
      <c r="F238" s="46">
        <f t="shared" si="11"/>
        <v>0</v>
      </c>
      <c r="G238" s="42"/>
      <c r="H238" s="42">
        <v>0</v>
      </c>
      <c r="I238" s="44" t="e">
        <f t="shared" si="13"/>
        <v>#DIV/0!</v>
      </c>
      <c r="J238" s="42"/>
      <c r="K238">
        <v>0</v>
      </c>
      <c r="L238" s="43">
        <f t="shared" si="12"/>
        <v>0</v>
      </c>
      <c r="M238" s="42"/>
      <c r="N238" s="6">
        <v>292</v>
      </c>
      <c r="O238" s="41">
        <v>46862.5</v>
      </c>
      <c r="P238" s="41">
        <v>46862.5</v>
      </c>
    </row>
    <row r="239" spans="1:19" x14ac:dyDescent="0.35">
      <c r="A239" s="45">
        <v>2022</v>
      </c>
      <c r="B239" s="45" t="s">
        <v>4</v>
      </c>
      <c r="C239" s="47" t="s">
        <v>16</v>
      </c>
      <c r="D239" s="45">
        <v>319</v>
      </c>
      <c r="E239" s="42">
        <v>32651</v>
      </c>
      <c r="F239" s="46">
        <f t="shared" si="11"/>
        <v>76.3888888888889</v>
      </c>
      <c r="G239" s="42">
        <v>4</v>
      </c>
      <c r="H239" s="42">
        <v>485</v>
      </c>
      <c r="I239" s="44">
        <f t="shared" si="13"/>
        <v>67.321649484536081</v>
      </c>
      <c r="J239" s="42">
        <v>24</v>
      </c>
      <c r="K239">
        <v>10899</v>
      </c>
      <c r="L239" s="43">
        <f t="shared" si="12"/>
        <v>1.2344687039927082E-2</v>
      </c>
      <c r="M239" s="42"/>
      <c r="N239" s="6">
        <v>4176</v>
      </c>
      <c r="O239" s="41">
        <v>882889.94000000006</v>
      </c>
      <c r="P239" s="41">
        <v>882889.94000000006</v>
      </c>
      <c r="Q239" s="45"/>
      <c r="R239" s="42">
        <f t="shared" ref="R239:R270" si="14">E239/D239</f>
        <v>102.35423197492163</v>
      </c>
      <c r="S239" s="3">
        <f t="shared" ref="S239:S270" si="15">I239/D239</f>
        <v>0.21103965355653945</v>
      </c>
    </row>
    <row r="240" spans="1:19" x14ac:dyDescent="0.35">
      <c r="A240" s="45">
        <v>2022</v>
      </c>
      <c r="B240" s="45" t="s">
        <v>4</v>
      </c>
      <c r="C240" s="47" t="s">
        <v>17</v>
      </c>
      <c r="D240" s="45">
        <v>16</v>
      </c>
      <c r="E240" s="42">
        <v>76227.820000000007</v>
      </c>
      <c r="F240" s="46">
        <f t="shared" si="11"/>
        <v>2.4783147459727384</v>
      </c>
      <c r="G240" s="42">
        <v>70</v>
      </c>
      <c r="H240" s="42">
        <v>426</v>
      </c>
      <c r="I240" s="44">
        <f t="shared" si="13"/>
        <v>178.938544600939</v>
      </c>
      <c r="J240" s="42">
        <v>3</v>
      </c>
      <c r="K240">
        <v>76019.320000000007</v>
      </c>
      <c r="L240" s="43">
        <f t="shared" si="12"/>
        <v>5.2768872478485024E-2</v>
      </c>
      <c r="M240" s="42"/>
      <c r="N240" s="6">
        <v>6456</v>
      </c>
      <c r="O240" s="41">
        <v>1440609.1400000006</v>
      </c>
      <c r="P240" s="41">
        <v>1440609.1400000006</v>
      </c>
      <c r="Q240" s="45"/>
      <c r="R240" s="42">
        <f t="shared" si="14"/>
        <v>4764.2387500000004</v>
      </c>
      <c r="S240" s="3">
        <f t="shared" si="15"/>
        <v>11.183659037558687</v>
      </c>
    </row>
    <row r="241" spans="1:19" x14ac:dyDescent="0.35">
      <c r="A241" s="45">
        <v>2022</v>
      </c>
      <c r="B241" s="45" t="s">
        <v>4</v>
      </c>
      <c r="C241" s="47" t="s">
        <v>18</v>
      </c>
      <c r="D241" s="45">
        <v>90</v>
      </c>
      <c r="E241" s="42">
        <v>17310</v>
      </c>
      <c r="F241" s="46">
        <f t="shared" si="11"/>
        <v>21.428571428571427</v>
      </c>
      <c r="G241" s="42">
        <v>23</v>
      </c>
      <c r="H241" s="42">
        <v>400</v>
      </c>
      <c r="I241" s="44">
        <f t="shared" si="13"/>
        <v>43.274999999999999</v>
      </c>
      <c r="J241" s="42">
        <v>40</v>
      </c>
      <c r="K241">
        <v>12475</v>
      </c>
      <c r="L241" s="43">
        <f t="shared" si="12"/>
        <v>1.8324555149206608E-2</v>
      </c>
      <c r="M241" s="42"/>
      <c r="N241" s="6">
        <v>4200</v>
      </c>
      <c r="O241" s="41">
        <v>680780.50999999989</v>
      </c>
      <c r="P241" s="41">
        <v>680780.50999999989</v>
      </c>
      <c r="Q241" s="45"/>
      <c r="R241" s="42">
        <f t="shared" si="14"/>
        <v>192.33333333333334</v>
      </c>
      <c r="S241" s="3">
        <f t="shared" si="15"/>
        <v>0.48083333333333333</v>
      </c>
    </row>
    <row r="242" spans="1:19" x14ac:dyDescent="0.35">
      <c r="A242" s="45">
        <v>2022</v>
      </c>
      <c r="B242" s="45" t="s">
        <v>4</v>
      </c>
      <c r="C242" s="47" t="s">
        <v>19</v>
      </c>
      <c r="D242" s="45">
        <v>309</v>
      </c>
      <c r="E242" s="42">
        <v>330212.95</v>
      </c>
      <c r="F242" s="46">
        <f t="shared" si="11"/>
        <v>20.789880912332638</v>
      </c>
      <c r="G242" s="42">
        <v>24</v>
      </c>
      <c r="H242" s="42">
        <v>4192</v>
      </c>
      <c r="I242" s="44">
        <f t="shared" si="13"/>
        <v>78.772173187022901</v>
      </c>
      <c r="J242" s="42">
        <v>17</v>
      </c>
      <c r="K242">
        <v>45209.33</v>
      </c>
      <c r="L242" s="43">
        <f t="shared" si="12"/>
        <v>1.7199612215090736E-2</v>
      </c>
      <c r="M242" s="42"/>
      <c r="N242" s="6">
        <v>14863</v>
      </c>
      <c r="O242" s="41">
        <v>2628508.6799999983</v>
      </c>
      <c r="P242" s="41">
        <v>2628508.6799999983</v>
      </c>
      <c r="Q242" s="45"/>
      <c r="R242" s="42">
        <f t="shared" si="14"/>
        <v>1068.6503236245956</v>
      </c>
      <c r="S242" s="3">
        <f t="shared" si="15"/>
        <v>0.25492612681884436</v>
      </c>
    </row>
    <row r="243" spans="1:19" x14ac:dyDescent="0.35">
      <c r="A243" s="45">
        <v>2022</v>
      </c>
      <c r="B243" s="45" t="s">
        <v>4</v>
      </c>
      <c r="C243" s="47" t="s">
        <v>20</v>
      </c>
      <c r="D243" s="45">
        <v>245</v>
      </c>
      <c r="E243" s="42">
        <v>112977.57</v>
      </c>
      <c r="F243" s="46">
        <f t="shared" si="11"/>
        <v>18.235950874581317</v>
      </c>
      <c r="G243" s="42">
        <v>30</v>
      </c>
      <c r="H243" s="42">
        <v>3159</v>
      </c>
      <c r="I243" s="44">
        <f t="shared" si="13"/>
        <v>35.763713200379868</v>
      </c>
      <c r="J243" s="42">
        <v>48</v>
      </c>
      <c r="K243">
        <v>106966.97</v>
      </c>
      <c r="L243" s="43">
        <f t="shared" si="12"/>
        <v>3.3973124321864098E-2</v>
      </c>
      <c r="M243" s="42"/>
      <c r="N243" s="6">
        <v>13435</v>
      </c>
      <c r="O243" s="41">
        <v>3148576.1800000016</v>
      </c>
      <c r="P243" s="41">
        <v>3148576.1800000016</v>
      </c>
      <c r="Q243" s="45"/>
      <c r="R243" s="42">
        <f t="shared" si="14"/>
        <v>461.13293877551024</v>
      </c>
      <c r="S243" s="3">
        <f t="shared" si="15"/>
        <v>0.14597433959338721</v>
      </c>
    </row>
    <row r="244" spans="1:19" x14ac:dyDescent="0.35">
      <c r="A244" s="45">
        <v>2022</v>
      </c>
      <c r="B244" s="45" t="s">
        <v>4</v>
      </c>
      <c r="C244" s="47" t="s">
        <v>21</v>
      </c>
      <c r="D244" s="45">
        <v>61</v>
      </c>
      <c r="E244" s="42">
        <v>30610.29</v>
      </c>
      <c r="F244" s="46">
        <f t="shared" si="11"/>
        <v>14.980353634577602</v>
      </c>
      <c r="G244" s="42">
        <v>34</v>
      </c>
      <c r="H244" s="42">
        <v>146</v>
      </c>
      <c r="I244" s="44">
        <f t="shared" si="13"/>
        <v>209.65952054794522</v>
      </c>
      <c r="J244" s="42">
        <v>2</v>
      </c>
      <c r="K244">
        <v>27257.89</v>
      </c>
      <c r="L244" s="43">
        <f t="shared" si="12"/>
        <v>6.6677062831484793E-2</v>
      </c>
      <c r="M244" s="42"/>
      <c r="N244" s="6">
        <v>4072</v>
      </c>
      <c r="O244" s="41">
        <v>408804.59999999986</v>
      </c>
      <c r="P244" s="41">
        <v>408804.59999999986</v>
      </c>
      <c r="Q244" s="45"/>
      <c r="R244" s="42">
        <f t="shared" si="14"/>
        <v>501.80803278688524</v>
      </c>
      <c r="S244" s="3">
        <f t="shared" si="15"/>
        <v>3.4370413204581185</v>
      </c>
    </row>
    <row r="245" spans="1:19" x14ac:dyDescent="0.35">
      <c r="A245" s="45">
        <v>2022</v>
      </c>
      <c r="B245" s="45" t="s">
        <v>4</v>
      </c>
      <c r="C245" s="47" t="s">
        <v>22</v>
      </c>
      <c r="D245" s="45">
        <v>123</v>
      </c>
      <c r="E245" s="42">
        <v>60779</v>
      </c>
      <c r="F245" s="46">
        <f t="shared" si="11"/>
        <v>7.1122932809066723</v>
      </c>
      <c r="G245" s="42">
        <v>58</v>
      </c>
      <c r="H245" s="42">
        <v>1097</v>
      </c>
      <c r="I245" s="44">
        <f t="shared" si="13"/>
        <v>55.404740200546946</v>
      </c>
      <c r="J245" s="42">
        <v>31</v>
      </c>
      <c r="K245">
        <v>59029</v>
      </c>
      <c r="L245" s="43">
        <f t="shared" si="12"/>
        <v>1.5088975852986356E-2</v>
      </c>
      <c r="M245" s="42"/>
      <c r="N245" s="6">
        <v>17294</v>
      </c>
      <c r="O245" s="41">
        <v>3912061.4</v>
      </c>
      <c r="P245" s="41">
        <v>3912061.4</v>
      </c>
      <c r="Q245" s="45"/>
      <c r="R245" s="42">
        <f t="shared" si="14"/>
        <v>494.13821138211381</v>
      </c>
      <c r="S245" s="3">
        <f t="shared" si="15"/>
        <v>0.45044504228086946</v>
      </c>
    </row>
    <row r="246" spans="1:19" x14ac:dyDescent="0.35">
      <c r="A246" s="45">
        <v>2022</v>
      </c>
      <c r="B246" s="45" t="s">
        <v>4</v>
      </c>
      <c r="C246" s="47" t="s">
        <v>23</v>
      </c>
      <c r="D246" s="45">
        <v>379</v>
      </c>
      <c r="E246" s="42">
        <v>60551.48</v>
      </c>
      <c r="F246" s="46">
        <f t="shared" si="11"/>
        <v>44.725041302808592</v>
      </c>
      <c r="G246" s="42">
        <v>9</v>
      </c>
      <c r="H246" s="42">
        <v>2356</v>
      </c>
      <c r="I246" s="44">
        <f t="shared" si="13"/>
        <v>25.700967741935486</v>
      </c>
      <c r="J246" s="42">
        <v>58</v>
      </c>
      <c r="K246">
        <v>54743.58</v>
      </c>
      <c r="L246" s="43">
        <f t="shared" si="12"/>
        <v>2.1361669869810088E-2</v>
      </c>
      <c r="M246" s="42"/>
      <c r="N246" s="6">
        <v>8474</v>
      </c>
      <c r="O246" s="41">
        <v>2562701.3400000031</v>
      </c>
      <c r="P246" s="41">
        <v>2562701.3400000031</v>
      </c>
      <c r="Q246" s="45"/>
      <c r="R246" s="42">
        <f t="shared" si="14"/>
        <v>159.76643799472296</v>
      </c>
      <c r="S246" s="3">
        <f t="shared" si="15"/>
        <v>6.7812579794025024E-2</v>
      </c>
    </row>
    <row r="247" spans="1:19" x14ac:dyDescent="0.35">
      <c r="A247" s="45">
        <v>2022</v>
      </c>
      <c r="B247" s="45" t="s">
        <v>4</v>
      </c>
      <c r="C247" s="47" t="s">
        <v>24</v>
      </c>
      <c r="D247" s="45">
        <v>126</v>
      </c>
      <c r="E247" s="42">
        <v>78948.570000000007</v>
      </c>
      <c r="F247" s="46">
        <f t="shared" si="11"/>
        <v>26.940346375881976</v>
      </c>
      <c r="G247" s="42">
        <v>19</v>
      </c>
      <c r="H247" s="42">
        <v>1648</v>
      </c>
      <c r="I247" s="44">
        <f t="shared" si="13"/>
        <v>47.905685679611658</v>
      </c>
      <c r="J247" s="42">
        <v>37</v>
      </c>
      <c r="K247">
        <v>46257.37</v>
      </c>
      <c r="L247" s="43">
        <f t="shared" si="12"/>
        <v>3.1528224842094478E-2</v>
      </c>
      <c r="M247" s="42"/>
      <c r="N247" s="6">
        <v>4677</v>
      </c>
      <c r="O247" s="41">
        <v>1467173.3100000005</v>
      </c>
      <c r="P247" s="41">
        <v>1467173.3100000005</v>
      </c>
      <c r="Q247" s="45"/>
      <c r="R247" s="42">
        <f t="shared" si="14"/>
        <v>626.57595238095246</v>
      </c>
      <c r="S247" s="3">
        <f t="shared" si="15"/>
        <v>0.38020385460009254</v>
      </c>
    </row>
    <row r="248" spans="1:19" x14ac:dyDescent="0.35">
      <c r="A248" s="45">
        <v>2022</v>
      </c>
      <c r="B248" s="45" t="s">
        <v>4</v>
      </c>
      <c r="C248" s="47" t="s">
        <v>25</v>
      </c>
      <c r="D248" s="45">
        <v>58</v>
      </c>
      <c r="E248" s="42">
        <v>28588.06</v>
      </c>
      <c r="F248" s="46">
        <f t="shared" si="11"/>
        <v>7.9397672826830945</v>
      </c>
      <c r="G248" s="42">
        <v>56</v>
      </c>
      <c r="H248" s="42">
        <v>0</v>
      </c>
      <c r="I248" s="44" t="e">
        <f t="shared" si="13"/>
        <v>#DIV/0!</v>
      </c>
      <c r="J248" s="42"/>
      <c r="K248">
        <v>28337.78</v>
      </c>
      <c r="L248" s="43">
        <f t="shared" si="12"/>
        <v>2.026037537065932E-2</v>
      </c>
      <c r="M248" s="42"/>
      <c r="N248" s="6">
        <v>7305</v>
      </c>
      <c r="O248" s="41">
        <v>1398679.9100000001</v>
      </c>
      <c r="P248" s="41">
        <v>1398679.9100000001</v>
      </c>
      <c r="Q248" s="45"/>
      <c r="R248" s="42">
        <f t="shared" si="14"/>
        <v>492.89758620689656</v>
      </c>
      <c r="S248" s="3" t="e">
        <f t="shared" si="15"/>
        <v>#DIV/0!</v>
      </c>
    </row>
    <row r="249" spans="1:19" x14ac:dyDescent="0.35">
      <c r="A249" s="45">
        <v>2022</v>
      </c>
      <c r="B249" s="45" t="s">
        <v>4</v>
      </c>
      <c r="C249" s="47" t="s">
        <v>26</v>
      </c>
      <c r="D249" s="45">
        <v>244</v>
      </c>
      <c r="E249" s="42">
        <v>41763.519999999997</v>
      </c>
      <c r="F249" s="46">
        <f t="shared" si="11"/>
        <v>18.594726413656456</v>
      </c>
      <c r="G249" s="42">
        <v>29</v>
      </c>
      <c r="H249" s="42">
        <v>1326</v>
      </c>
      <c r="I249" s="44">
        <f t="shared" si="13"/>
        <v>31.495867269984913</v>
      </c>
      <c r="J249" s="42">
        <v>52</v>
      </c>
      <c r="K249">
        <v>30839.02</v>
      </c>
      <c r="L249" s="43">
        <f t="shared" si="12"/>
        <v>1.2039048904432229E-2</v>
      </c>
      <c r="M249" s="42"/>
      <c r="N249" s="6">
        <v>13122</v>
      </c>
      <c r="O249" s="41">
        <v>2561582.7500000005</v>
      </c>
      <c r="P249" s="41">
        <v>2561582.7500000005</v>
      </c>
      <c r="Q249" s="45"/>
      <c r="R249" s="42">
        <f t="shared" si="14"/>
        <v>171.16196721311474</v>
      </c>
      <c r="S249" s="3">
        <f t="shared" si="15"/>
        <v>0.1290814232376431</v>
      </c>
    </row>
    <row r="250" spans="1:19" x14ac:dyDescent="0.35">
      <c r="A250" s="45">
        <v>2022</v>
      </c>
      <c r="B250" s="45" t="s">
        <v>4</v>
      </c>
      <c r="C250" s="47" t="s">
        <v>27</v>
      </c>
      <c r="D250" s="45">
        <v>104</v>
      </c>
      <c r="E250" s="42">
        <v>45544.26</v>
      </c>
      <c r="F250" s="46">
        <f t="shared" si="11"/>
        <v>8.4203708201765046</v>
      </c>
      <c r="G250" s="42">
        <v>53</v>
      </c>
      <c r="H250" s="42">
        <v>700</v>
      </c>
      <c r="I250" s="44">
        <f t="shared" si="13"/>
        <v>65.063228571428581</v>
      </c>
      <c r="J250" s="42">
        <v>25</v>
      </c>
      <c r="K250">
        <v>44355.01</v>
      </c>
      <c r="L250" s="43">
        <f t="shared" si="12"/>
        <v>1.9938424423397917E-2</v>
      </c>
      <c r="M250" s="42"/>
      <c r="N250" s="6">
        <v>12351</v>
      </c>
      <c r="O250" s="41">
        <v>2224599.5499999993</v>
      </c>
      <c r="P250" s="41">
        <v>2224599.5499999993</v>
      </c>
      <c r="Q250" s="45"/>
      <c r="R250" s="42">
        <f t="shared" si="14"/>
        <v>437.92557692307696</v>
      </c>
      <c r="S250" s="3">
        <f t="shared" si="15"/>
        <v>0.62560796703296717</v>
      </c>
    </row>
    <row r="251" spans="1:19" x14ac:dyDescent="0.35">
      <c r="A251" s="45">
        <v>2022</v>
      </c>
      <c r="B251" s="45" t="s">
        <v>4</v>
      </c>
      <c r="C251" s="47" t="s">
        <v>28</v>
      </c>
      <c r="D251" s="45">
        <v>209</v>
      </c>
      <c r="E251" s="42">
        <v>101775</v>
      </c>
      <c r="F251" s="46">
        <f t="shared" si="11"/>
        <v>23.954154727793696</v>
      </c>
      <c r="G251" s="42">
        <v>20</v>
      </c>
      <c r="H251" s="42">
        <v>0</v>
      </c>
      <c r="I251" s="44" t="e">
        <f t="shared" si="13"/>
        <v>#DIV/0!</v>
      </c>
      <c r="J251" s="42"/>
      <c r="K251">
        <v>89330</v>
      </c>
      <c r="L251" s="43">
        <f t="shared" si="12"/>
        <v>5.7845563767507407E-2</v>
      </c>
      <c r="M251" s="42"/>
      <c r="N251" s="6">
        <v>8725</v>
      </c>
      <c r="O251" s="41">
        <v>1544284.3699999999</v>
      </c>
      <c r="P251" s="41">
        <v>1544284.3699999999</v>
      </c>
      <c r="Q251" s="45"/>
      <c r="R251" s="42">
        <f t="shared" si="14"/>
        <v>486.96172248803828</v>
      </c>
      <c r="S251" s="3" t="e">
        <f t="shared" si="15"/>
        <v>#DIV/0!</v>
      </c>
    </row>
    <row r="252" spans="1:19" x14ac:dyDescent="0.35">
      <c r="A252" s="45">
        <v>2022</v>
      </c>
      <c r="B252" s="45" t="s">
        <v>4</v>
      </c>
      <c r="C252" s="47" t="s">
        <v>29</v>
      </c>
      <c r="D252" s="45">
        <v>63</v>
      </c>
      <c r="E252" s="42">
        <v>20815.77</v>
      </c>
      <c r="F252" s="46">
        <f t="shared" si="11"/>
        <v>13.127734944780162</v>
      </c>
      <c r="G252" s="42">
        <v>40</v>
      </c>
      <c r="H252" s="42">
        <v>172</v>
      </c>
      <c r="I252" s="44">
        <f t="shared" si="13"/>
        <v>121.02191860465116</v>
      </c>
      <c r="J252" s="42">
        <v>6</v>
      </c>
      <c r="K252">
        <v>16423.599999999999</v>
      </c>
      <c r="L252" s="43">
        <f t="shared" si="12"/>
        <v>2.1653108775387859E-2</v>
      </c>
      <c r="M252" s="42"/>
      <c r="N252" s="6">
        <v>4799</v>
      </c>
      <c r="O252" s="41">
        <v>758486.93</v>
      </c>
      <c r="P252" s="41">
        <v>758486.93</v>
      </c>
      <c r="Q252" s="45"/>
      <c r="R252" s="42">
        <f t="shared" si="14"/>
        <v>330.40904761904761</v>
      </c>
      <c r="S252" s="3">
        <f t="shared" si="15"/>
        <v>1.9209828349944629</v>
      </c>
    </row>
    <row r="253" spans="1:19" x14ac:dyDescent="0.35">
      <c r="A253" s="45">
        <v>2022</v>
      </c>
      <c r="B253" s="45" t="s">
        <v>4</v>
      </c>
      <c r="C253" s="47" t="s">
        <v>30</v>
      </c>
      <c r="D253" s="45">
        <v>74</v>
      </c>
      <c r="E253" s="42">
        <v>74512.649999999994</v>
      </c>
      <c r="F253" s="46">
        <f t="shared" si="11"/>
        <v>5.3994892375045609</v>
      </c>
      <c r="G253" s="42">
        <v>64</v>
      </c>
      <c r="H253" s="42">
        <v>0</v>
      </c>
      <c r="I253" s="44" t="e">
        <f t="shared" si="13"/>
        <v>#DIV/0!</v>
      </c>
      <c r="J253" s="42"/>
      <c r="K253">
        <v>74512.649999999994</v>
      </c>
      <c r="L253" s="43">
        <f t="shared" si="12"/>
        <v>5.6599981736121824E-2</v>
      </c>
      <c r="M253" s="42"/>
      <c r="N253" s="6">
        <v>13705</v>
      </c>
      <c r="O253" s="41">
        <v>1316478.3400000003</v>
      </c>
      <c r="P253" s="41">
        <v>1316478.3400000003</v>
      </c>
      <c r="Q253" s="45"/>
      <c r="R253" s="42">
        <f t="shared" si="14"/>
        <v>1006.9277027027026</v>
      </c>
      <c r="S253" s="3" t="e">
        <f t="shared" si="15"/>
        <v>#DIV/0!</v>
      </c>
    </row>
    <row r="254" spans="1:19" x14ac:dyDescent="0.35">
      <c r="A254" s="45">
        <v>2022</v>
      </c>
      <c r="B254" s="45" t="s">
        <v>4</v>
      </c>
      <c r="C254" s="47" t="s">
        <v>31</v>
      </c>
      <c r="D254" s="45">
        <v>66</v>
      </c>
      <c r="E254" s="42">
        <v>9798.5400000000009</v>
      </c>
      <c r="F254" s="46">
        <f t="shared" si="11"/>
        <v>14.821468672804851</v>
      </c>
      <c r="G254" s="42">
        <v>37</v>
      </c>
      <c r="H254" s="42">
        <v>456</v>
      </c>
      <c r="I254" s="44">
        <f t="shared" si="13"/>
        <v>21.488026315789476</v>
      </c>
      <c r="J254" s="42">
        <v>63</v>
      </c>
      <c r="K254">
        <v>7984.54</v>
      </c>
      <c r="L254" s="43">
        <f t="shared" si="12"/>
        <v>5.367170318635428E-3</v>
      </c>
      <c r="M254" s="42"/>
      <c r="N254" s="6">
        <v>4453</v>
      </c>
      <c r="O254" s="41">
        <v>1487662.8700000008</v>
      </c>
      <c r="P254" s="41">
        <v>1487662.8700000008</v>
      </c>
      <c r="Q254" s="45"/>
      <c r="R254" s="42">
        <f t="shared" si="14"/>
        <v>148.46272727272728</v>
      </c>
      <c r="S254" s="3">
        <f t="shared" si="15"/>
        <v>0.32557615629984055</v>
      </c>
    </row>
    <row r="255" spans="1:19" x14ac:dyDescent="0.35">
      <c r="A255" s="45">
        <v>2022</v>
      </c>
      <c r="B255" s="45" t="s">
        <v>4</v>
      </c>
      <c r="C255" s="47" t="s">
        <v>32</v>
      </c>
      <c r="D255" s="45">
        <v>71</v>
      </c>
      <c r="E255" s="42">
        <v>120760.04</v>
      </c>
      <c r="F255" s="46">
        <f t="shared" si="11"/>
        <v>12.416928996152501</v>
      </c>
      <c r="G255" s="42">
        <v>44</v>
      </c>
      <c r="H255" s="42">
        <v>2441</v>
      </c>
      <c r="I255" s="44">
        <f t="shared" si="13"/>
        <v>49.471544448996312</v>
      </c>
      <c r="J255" s="42">
        <v>36</v>
      </c>
      <c r="K255">
        <v>16078.29</v>
      </c>
      <c r="L255" s="43">
        <f t="shared" si="12"/>
        <v>1.3989430852820887E-2</v>
      </c>
      <c r="M255" s="42"/>
      <c r="N255" s="6">
        <v>5718</v>
      </c>
      <c r="O255" s="41">
        <v>1149316.95</v>
      </c>
      <c r="P255" s="41">
        <v>1149316.95</v>
      </c>
      <c r="Q255" s="45"/>
      <c r="R255" s="42">
        <f t="shared" si="14"/>
        <v>1700.8456338028168</v>
      </c>
      <c r="S255" s="3">
        <f t="shared" si="15"/>
        <v>0.69678231618304665</v>
      </c>
    </row>
    <row r="256" spans="1:19" x14ac:dyDescent="0.35">
      <c r="A256" s="45">
        <v>2022</v>
      </c>
      <c r="B256" s="45" t="s">
        <v>4</v>
      </c>
      <c r="C256" s="47" t="s">
        <v>33</v>
      </c>
      <c r="D256" s="45">
        <v>64</v>
      </c>
      <c r="E256" s="42">
        <v>19460.11</v>
      </c>
      <c r="F256" s="46">
        <f t="shared" si="11"/>
        <v>11.734506784011735</v>
      </c>
      <c r="G256" s="42">
        <v>47</v>
      </c>
      <c r="H256" s="42">
        <v>275</v>
      </c>
      <c r="I256" s="44">
        <f t="shared" si="13"/>
        <v>70.764036363636365</v>
      </c>
      <c r="J256" s="42">
        <v>20</v>
      </c>
      <c r="K256">
        <v>15057.86</v>
      </c>
      <c r="L256" s="43">
        <f t="shared" si="12"/>
        <v>9.4044553012569906E-3</v>
      </c>
      <c r="M256" s="42"/>
      <c r="N256" s="6">
        <v>5454</v>
      </c>
      <c r="O256" s="41">
        <v>1601141.1099999999</v>
      </c>
      <c r="P256" s="41">
        <v>1601141.1099999999</v>
      </c>
      <c r="Q256" s="45"/>
      <c r="R256" s="42">
        <f t="shared" si="14"/>
        <v>304.06421875000001</v>
      </c>
      <c r="S256" s="3">
        <f t="shared" si="15"/>
        <v>1.1056880681818182</v>
      </c>
    </row>
    <row r="257" spans="1:19" x14ac:dyDescent="0.35">
      <c r="A257" s="45">
        <v>2022</v>
      </c>
      <c r="B257" s="45" t="s">
        <v>4</v>
      </c>
      <c r="C257" s="47" t="s">
        <v>34</v>
      </c>
      <c r="D257" s="45">
        <v>162</v>
      </c>
      <c r="E257" s="42">
        <v>63634</v>
      </c>
      <c r="F257" s="46">
        <f t="shared" si="11"/>
        <v>14.855570839064649</v>
      </c>
      <c r="G257" s="42">
        <v>36</v>
      </c>
      <c r="H257" s="42">
        <v>1519</v>
      </c>
      <c r="I257" s="44">
        <f t="shared" si="13"/>
        <v>41.892034233048058</v>
      </c>
      <c r="J257" s="42">
        <v>43</v>
      </c>
      <c r="K257">
        <v>60632</v>
      </c>
      <c r="L257" s="43">
        <f t="shared" si="12"/>
        <v>2.7166976706338233E-2</v>
      </c>
      <c r="M257" s="42"/>
      <c r="N257" s="6">
        <v>10905</v>
      </c>
      <c r="O257" s="41">
        <v>2231827.2900000005</v>
      </c>
      <c r="P257" s="41">
        <v>2231827.2900000005</v>
      </c>
      <c r="Q257" s="45"/>
      <c r="R257" s="42">
        <f t="shared" si="14"/>
        <v>392.80246913580248</v>
      </c>
      <c r="S257" s="3">
        <f t="shared" si="15"/>
        <v>0.25859280390770406</v>
      </c>
    </row>
    <row r="258" spans="1:19" x14ac:dyDescent="0.35">
      <c r="A258" s="45">
        <v>2022</v>
      </c>
      <c r="B258" s="45" t="s">
        <v>4</v>
      </c>
      <c r="C258" s="47" t="s">
        <v>35</v>
      </c>
      <c r="D258" s="45">
        <v>61</v>
      </c>
      <c r="E258" s="42">
        <v>29265.599999999999</v>
      </c>
      <c r="F258" s="46">
        <f t="shared" ref="F258:F321" si="16">(D258/N258)*1000</f>
        <v>115.31190926275993</v>
      </c>
      <c r="G258" s="42">
        <v>2</v>
      </c>
      <c r="H258" s="42">
        <v>405</v>
      </c>
      <c r="I258" s="44">
        <f t="shared" si="13"/>
        <v>72.260740740740744</v>
      </c>
      <c r="J258" s="42">
        <v>19</v>
      </c>
      <c r="K258">
        <v>15756</v>
      </c>
      <c r="L258" s="43">
        <f t="shared" ref="L258:L321" si="17">K258/O258</f>
        <v>9.5789452885736287E-2</v>
      </c>
      <c r="M258" s="42"/>
      <c r="N258" s="6">
        <v>529</v>
      </c>
      <c r="O258" s="41">
        <v>164485.75000000003</v>
      </c>
      <c r="P258" s="41">
        <v>164485.75000000003</v>
      </c>
      <c r="Q258" s="45"/>
      <c r="R258" s="42">
        <f t="shared" si="14"/>
        <v>479.76393442622947</v>
      </c>
      <c r="S258" s="3">
        <f t="shared" si="15"/>
        <v>1.1846023072252581</v>
      </c>
    </row>
    <row r="259" spans="1:19" x14ac:dyDescent="0.35">
      <c r="A259" s="45">
        <v>2022</v>
      </c>
      <c r="B259" s="45" t="s">
        <v>4</v>
      </c>
      <c r="C259" s="47" t="s">
        <v>36</v>
      </c>
      <c r="D259" s="45">
        <v>33</v>
      </c>
      <c r="E259" s="42">
        <v>57898</v>
      </c>
      <c r="F259" s="46">
        <f t="shared" si="16"/>
        <v>5.1635111876075737</v>
      </c>
      <c r="G259" s="42">
        <v>65</v>
      </c>
      <c r="H259" s="42">
        <v>1428</v>
      </c>
      <c r="I259" s="44">
        <f t="shared" si="13"/>
        <v>40.544817927170868</v>
      </c>
      <c r="J259" s="42">
        <v>44</v>
      </c>
      <c r="K259">
        <v>57465</v>
      </c>
      <c r="L259" s="43">
        <f t="shared" si="17"/>
        <v>8.1681922392607617E-2</v>
      </c>
      <c r="M259" s="42"/>
      <c r="N259" s="6">
        <v>6391</v>
      </c>
      <c r="O259" s="41">
        <v>703521.63999999955</v>
      </c>
      <c r="P259" s="41">
        <v>703521.63999999955</v>
      </c>
      <c r="Q259" s="45"/>
      <c r="R259" s="42">
        <f t="shared" si="14"/>
        <v>1754.4848484848485</v>
      </c>
      <c r="S259" s="3">
        <f t="shared" si="15"/>
        <v>1.2286308462779052</v>
      </c>
    </row>
    <row r="260" spans="1:19" x14ac:dyDescent="0.35">
      <c r="A260" s="45">
        <v>2022</v>
      </c>
      <c r="B260" s="45" t="s">
        <v>4</v>
      </c>
      <c r="C260" s="47" t="s">
        <v>37</v>
      </c>
      <c r="D260" s="45">
        <v>129</v>
      </c>
      <c r="E260" s="42">
        <v>57505</v>
      </c>
      <c r="F260" s="46">
        <f t="shared" si="16"/>
        <v>16.696867719389076</v>
      </c>
      <c r="G260" s="42">
        <v>31</v>
      </c>
      <c r="H260" s="42">
        <v>984</v>
      </c>
      <c r="I260" s="44">
        <f t="shared" si="13"/>
        <v>58.440040650406502</v>
      </c>
      <c r="J260" s="42">
        <v>28</v>
      </c>
      <c r="K260">
        <v>54305</v>
      </c>
      <c r="L260" s="43">
        <f t="shared" si="17"/>
        <v>3.4055845717116659E-2</v>
      </c>
      <c r="M260" s="42"/>
      <c r="N260" s="6">
        <v>7726</v>
      </c>
      <c r="O260" s="41">
        <v>1594586.7399999995</v>
      </c>
      <c r="P260" s="41">
        <v>1594586.7399999995</v>
      </c>
      <c r="Q260" s="45"/>
      <c r="R260" s="42">
        <f t="shared" si="14"/>
        <v>445.77519379844961</v>
      </c>
      <c r="S260" s="3">
        <f t="shared" si="15"/>
        <v>0.45302357093338375</v>
      </c>
    </row>
    <row r="261" spans="1:19" x14ac:dyDescent="0.35">
      <c r="A261" s="45">
        <v>2022</v>
      </c>
      <c r="B261" s="45" t="s">
        <v>4</v>
      </c>
      <c r="C261" s="47" t="s">
        <v>38</v>
      </c>
      <c r="D261" s="45">
        <v>67</v>
      </c>
      <c r="E261" s="42">
        <v>44316.35</v>
      </c>
      <c r="F261" s="46">
        <f t="shared" si="16"/>
        <v>1.9896065330363772</v>
      </c>
      <c r="G261" s="42">
        <v>73</v>
      </c>
      <c r="H261" s="42">
        <v>4213</v>
      </c>
      <c r="I261" s="44">
        <f t="shared" si="13"/>
        <v>10.518953239971516</v>
      </c>
      <c r="J261" s="42">
        <v>70</v>
      </c>
      <c r="K261">
        <v>40971.35</v>
      </c>
      <c r="L261" s="43">
        <f t="shared" si="17"/>
        <v>5.2712301619264072E-3</v>
      </c>
      <c r="M261" s="42"/>
      <c r="N261" s="6">
        <v>33675</v>
      </c>
      <c r="O261" s="41">
        <v>7772635.3699999964</v>
      </c>
      <c r="P261" s="41">
        <v>7772635.3699999964</v>
      </c>
      <c r="Q261" s="45"/>
      <c r="R261" s="42">
        <f t="shared" si="14"/>
        <v>661.43805970149253</v>
      </c>
      <c r="S261" s="3">
        <f t="shared" si="15"/>
        <v>0.1569993020891271</v>
      </c>
    </row>
    <row r="262" spans="1:19" x14ac:dyDescent="0.35">
      <c r="A262" s="45">
        <v>2022</v>
      </c>
      <c r="B262" s="45" t="s">
        <v>4</v>
      </c>
      <c r="C262" s="47" t="s">
        <v>39</v>
      </c>
      <c r="D262" s="45">
        <v>149</v>
      </c>
      <c r="E262" s="42">
        <v>44557.7</v>
      </c>
      <c r="F262" s="46">
        <f t="shared" si="16"/>
        <v>19.215888573639411</v>
      </c>
      <c r="G262" s="42">
        <v>27</v>
      </c>
      <c r="H262" s="42">
        <v>709</v>
      </c>
      <c r="I262" s="44">
        <f t="shared" si="13"/>
        <v>62.845839210155141</v>
      </c>
      <c r="J262" s="42">
        <v>26</v>
      </c>
      <c r="K262">
        <v>39433.699999999997</v>
      </c>
      <c r="L262" s="43">
        <f t="shared" si="17"/>
        <v>2.8646041805203974E-2</v>
      </c>
      <c r="M262" s="42"/>
      <c r="N262" s="6">
        <v>7754</v>
      </c>
      <c r="O262" s="41">
        <v>1376584.6000000003</v>
      </c>
      <c r="P262" s="41">
        <v>1376584.6000000003</v>
      </c>
      <c r="Q262" s="45"/>
      <c r="R262" s="42">
        <f t="shared" si="14"/>
        <v>299.04496644295301</v>
      </c>
      <c r="S262" s="3">
        <f t="shared" si="15"/>
        <v>0.42178415577285328</v>
      </c>
    </row>
    <row r="263" spans="1:19" x14ac:dyDescent="0.35">
      <c r="A263" s="45">
        <v>2022</v>
      </c>
      <c r="B263" s="45" t="s">
        <v>4</v>
      </c>
      <c r="C263" s="47" t="s">
        <v>40</v>
      </c>
      <c r="D263" s="45">
        <v>82</v>
      </c>
      <c r="E263" s="42">
        <v>98982.7</v>
      </c>
      <c r="F263" s="46">
        <f t="shared" si="16"/>
        <v>12.852664576802509</v>
      </c>
      <c r="G263" s="42">
        <v>41</v>
      </c>
      <c r="H263" s="42">
        <v>1099</v>
      </c>
      <c r="I263" s="44">
        <f t="shared" si="13"/>
        <v>90.066151046405821</v>
      </c>
      <c r="J263" s="42">
        <v>13</v>
      </c>
      <c r="K263">
        <v>90389.05</v>
      </c>
      <c r="L263" s="43">
        <f t="shared" si="17"/>
        <v>9.0646706010097236E-2</v>
      </c>
      <c r="M263" s="42"/>
      <c r="N263" s="6">
        <v>6380</v>
      </c>
      <c r="O263" s="41">
        <v>997157.57999999984</v>
      </c>
      <c r="P263" s="41">
        <v>997157.57999999984</v>
      </c>
      <c r="Q263" s="45"/>
      <c r="R263" s="42">
        <f t="shared" si="14"/>
        <v>1207.1060975609755</v>
      </c>
      <c r="S263" s="3">
        <f t="shared" si="15"/>
        <v>1.0983676956878758</v>
      </c>
    </row>
    <row r="264" spans="1:19" x14ac:dyDescent="0.35">
      <c r="A264" s="45">
        <v>2022</v>
      </c>
      <c r="B264" s="45" t="s">
        <v>4</v>
      </c>
      <c r="C264" s="47" t="s">
        <v>41</v>
      </c>
      <c r="D264" s="45">
        <v>0</v>
      </c>
      <c r="E264" s="42">
        <v>0</v>
      </c>
      <c r="F264" s="46">
        <f t="shared" si="16"/>
        <v>0</v>
      </c>
      <c r="G264" s="42"/>
      <c r="H264" s="42">
        <v>0</v>
      </c>
      <c r="I264" s="44" t="e">
        <f t="shared" si="13"/>
        <v>#DIV/0!</v>
      </c>
      <c r="J264" s="42"/>
      <c r="K264">
        <v>0</v>
      </c>
      <c r="L264" s="43">
        <f t="shared" si="17"/>
        <v>0</v>
      </c>
      <c r="M264" s="42"/>
      <c r="N264" s="6">
        <v>2603</v>
      </c>
      <c r="O264" s="41">
        <v>665409.18999999994</v>
      </c>
      <c r="P264" s="41">
        <v>665409.18999999994</v>
      </c>
      <c r="Q264" s="45"/>
      <c r="R264" s="42" t="e">
        <f t="shared" si="14"/>
        <v>#DIV/0!</v>
      </c>
      <c r="S264" s="3" t="e">
        <f t="shared" si="15"/>
        <v>#DIV/0!</v>
      </c>
    </row>
    <row r="265" spans="1:19" x14ac:dyDescent="0.35">
      <c r="A265" s="45">
        <v>2022</v>
      </c>
      <c r="B265" s="45" t="s">
        <v>4</v>
      </c>
      <c r="C265" s="47" t="s">
        <v>42</v>
      </c>
      <c r="D265" s="45">
        <v>45</v>
      </c>
      <c r="E265" s="42">
        <v>46838.7</v>
      </c>
      <c r="F265" s="46">
        <f t="shared" si="16"/>
        <v>8.0185317177476829</v>
      </c>
      <c r="G265" s="42">
        <v>55</v>
      </c>
      <c r="H265" s="42">
        <v>1652</v>
      </c>
      <c r="I265" s="44">
        <f t="shared" si="13"/>
        <v>28.352723970944307</v>
      </c>
      <c r="J265" s="42">
        <v>56</v>
      </c>
      <c r="K265">
        <v>7024.3</v>
      </c>
      <c r="L265" s="43">
        <f t="shared" si="17"/>
        <v>1.187328560771613E-2</v>
      </c>
      <c r="M265" s="42"/>
      <c r="N265" s="6">
        <v>5612</v>
      </c>
      <c r="O265" s="41">
        <v>591605.41</v>
      </c>
      <c r="P265" s="41">
        <v>591605.41</v>
      </c>
      <c r="Q265" s="45"/>
      <c r="R265" s="42">
        <f t="shared" si="14"/>
        <v>1040.8599999999999</v>
      </c>
      <c r="S265" s="3">
        <f t="shared" si="15"/>
        <v>0.63006053268765128</v>
      </c>
    </row>
    <row r="266" spans="1:19" x14ac:dyDescent="0.35">
      <c r="A266" s="45">
        <v>2022</v>
      </c>
      <c r="B266" s="45" t="s">
        <v>4</v>
      </c>
      <c r="C266" s="47" t="s">
        <v>43</v>
      </c>
      <c r="D266" s="45">
        <v>298</v>
      </c>
      <c r="E266" s="42">
        <v>63678.58</v>
      </c>
      <c r="F266" s="46">
        <f t="shared" si="16"/>
        <v>22.136383895409303</v>
      </c>
      <c r="G266" s="42">
        <v>22</v>
      </c>
      <c r="H266" s="42">
        <v>1511</v>
      </c>
      <c r="I266" s="44">
        <f t="shared" si="13"/>
        <v>42.143335539377894</v>
      </c>
      <c r="J266" s="42">
        <v>42</v>
      </c>
      <c r="K266">
        <v>59045.58</v>
      </c>
      <c r="L266" s="43">
        <f t="shared" si="17"/>
        <v>2.2023305534583766E-2</v>
      </c>
      <c r="M266" s="42"/>
      <c r="N266" s="6">
        <v>13462</v>
      </c>
      <c r="O266" s="41">
        <v>2681049.850000001</v>
      </c>
      <c r="P266" s="41">
        <v>2681049.850000001</v>
      </c>
      <c r="Q266" s="45"/>
      <c r="R266" s="42">
        <f t="shared" si="14"/>
        <v>213.68651006711411</v>
      </c>
      <c r="S266" s="3">
        <f t="shared" si="15"/>
        <v>0.14142058905831509</v>
      </c>
    </row>
    <row r="267" spans="1:19" x14ac:dyDescent="0.35">
      <c r="A267" s="45">
        <v>2022</v>
      </c>
      <c r="B267" s="45" t="s">
        <v>4</v>
      </c>
      <c r="C267" s="47" t="s">
        <v>44</v>
      </c>
      <c r="D267" s="45">
        <v>278</v>
      </c>
      <c r="E267" s="42">
        <v>77344</v>
      </c>
      <c r="F267" s="46">
        <f t="shared" si="16"/>
        <v>39.936790690992673</v>
      </c>
      <c r="G267" s="42">
        <v>11</v>
      </c>
      <c r="H267" s="42">
        <v>1028</v>
      </c>
      <c r="I267" s="44">
        <f t="shared" si="13"/>
        <v>75.237354085603116</v>
      </c>
      <c r="J267" s="42">
        <v>18</v>
      </c>
      <c r="K267">
        <v>67412</v>
      </c>
      <c r="L267" s="43">
        <f t="shared" si="17"/>
        <v>2.9106283642158913E-2</v>
      </c>
      <c r="M267" s="42"/>
      <c r="N267" s="6">
        <v>6961</v>
      </c>
      <c r="O267" s="41">
        <v>2316063.4600000009</v>
      </c>
      <c r="P267" s="41">
        <v>2316063.4600000009</v>
      </c>
      <c r="Q267" s="45"/>
      <c r="R267" s="42">
        <f t="shared" si="14"/>
        <v>278.21582733812949</v>
      </c>
      <c r="S267" s="3">
        <f t="shared" si="15"/>
        <v>0.27063796433670184</v>
      </c>
    </row>
    <row r="268" spans="1:19" x14ac:dyDescent="0.35">
      <c r="A268" s="45">
        <v>2022</v>
      </c>
      <c r="B268" s="45" t="s">
        <v>4</v>
      </c>
      <c r="C268" s="47" t="s">
        <v>45</v>
      </c>
      <c r="D268" s="45">
        <v>242</v>
      </c>
      <c r="E268" s="42">
        <v>168392</v>
      </c>
      <c r="F268" s="46">
        <f t="shared" si="16"/>
        <v>47.525530243519242</v>
      </c>
      <c r="G268" s="42">
        <v>8</v>
      </c>
      <c r="H268" s="42">
        <v>3568</v>
      </c>
      <c r="I268" s="44">
        <f t="shared" si="13"/>
        <v>47.195067264573993</v>
      </c>
      <c r="J268" s="42">
        <v>38</v>
      </c>
      <c r="K268">
        <v>87757</v>
      </c>
      <c r="L268" s="43">
        <f t="shared" si="17"/>
        <v>0.1043276619712898</v>
      </c>
      <c r="M268" s="42"/>
      <c r="N268" s="6">
        <v>5092</v>
      </c>
      <c r="O268" s="41">
        <v>841167.13000000012</v>
      </c>
      <c r="P268" s="41">
        <v>841167.13000000012</v>
      </c>
      <c r="Q268" s="45"/>
      <c r="R268" s="42">
        <f t="shared" si="14"/>
        <v>695.83471074380168</v>
      </c>
      <c r="S268" s="3">
        <f t="shared" si="15"/>
        <v>0.19502093910980989</v>
      </c>
    </row>
    <row r="269" spans="1:19" x14ac:dyDescent="0.35">
      <c r="A269" s="45">
        <v>2022</v>
      </c>
      <c r="B269" s="45" t="s">
        <v>4</v>
      </c>
      <c r="C269" s="47" t="s">
        <v>46</v>
      </c>
      <c r="D269" s="45">
        <v>10</v>
      </c>
      <c r="E269" s="42">
        <v>24555</v>
      </c>
      <c r="F269" s="46">
        <f t="shared" si="16"/>
        <v>1.2121212121212122</v>
      </c>
      <c r="G269" s="42">
        <v>74</v>
      </c>
      <c r="H269" s="42">
        <v>1315</v>
      </c>
      <c r="I269" s="44">
        <f t="shared" si="13"/>
        <v>18.673003802281368</v>
      </c>
      <c r="J269" s="42">
        <v>65</v>
      </c>
      <c r="K269">
        <v>20853</v>
      </c>
      <c r="L269" s="43">
        <f t="shared" si="17"/>
        <v>1.103950698778346E-2</v>
      </c>
      <c r="M269" s="42"/>
      <c r="N269" s="6">
        <v>8250</v>
      </c>
      <c r="O269" s="41">
        <v>1888943.0499999998</v>
      </c>
      <c r="P269" s="41">
        <v>1888943.0499999998</v>
      </c>
      <c r="Q269" s="45"/>
      <c r="R269" s="42">
        <f t="shared" si="14"/>
        <v>2455.5</v>
      </c>
      <c r="S269" s="3">
        <f t="shared" si="15"/>
        <v>1.8673003802281367</v>
      </c>
    </row>
    <row r="270" spans="1:19" x14ac:dyDescent="0.35">
      <c r="A270" s="45">
        <v>2022</v>
      </c>
      <c r="B270" s="45" t="s">
        <v>4</v>
      </c>
      <c r="C270" s="47" t="s">
        <v>47</v>
      </c>
      <c r="D270" s="45">
        <v>1949</v>
      </c>
      <c r="E270" s="42">
        <v>15059</v>
      </c>
      <c r="F270" s="46">
        <f t="shared" si="16"/>
        <v>116.35820895522387</v>
      </c>
      <c r="G270" s="42">
        <v>1</v>
      </c>
      <c r="H270" s="42">
        <v>1235</v>
      </c>
      <c r="I270" s="44">
        <f t="shared" si="13"/>
        <v>12.193522267206477</v>
      </c>
      <c r="J270" s="42">
        <v>69</v>
      </c>
      <c r="K270">
        <v>15059</v>
      </c>
      <c r="L270" s="43">
        <f t="shared" si="17"/>
        <v>3.6136411244982176E-3</v>
      </c>
      <c r="M270" s="42"/>
      <c r="N270" s="6">
        <v>16750</v>
      </c>
      <c r="O270" s="41">
        <v>4167264.9499999974</v>
      </c>
      <c r="P270" s="41">
        <v>4167264.9499999974</v>
      </c>
      <c r="Q270" s="45"/>
      <c r="R270" s="42">
        <f t="shared" si="14"/>
        <v>7.7265264238070808</v>
      </c>
      <c r="S270" s="3">
        <f t="shared" si="15"/>
        <v>6.256296699438931E-3</v>
      </c>
    </row>
    <row r="271" spans="1:19" x14ac:dyDescent="0.35">
      <c r="A271" s="45">
        <v>2022</v>
      </c>
      <c r="B271" s="45" t="s">
        <v>4</v>
      </c>
      <c r="C271" s="47" t="s">
        <v>48</v>
      </c>
      <c r="D271" s="45">
        <v>71</v>
      </c>
      <c r="E271" s="42">
        <v>27383</v>
      </c>
      <c r="F271" s="46">
        <f t="shared" si="16"/>
        <v>43.292682926829265</v>
      </c>
      <c r="G271" s="42">
        <v>10</v>
      </c>
      <c r="H271" s="42">
        <v>710</v>
      </c>
      <c r="I271" s="44">
        <f t="shared" si="13"/>
        <v>38.56760563380282</v>
      </c>
      <c r="J271" s="42">
        <v>45</v>
      </c>
      <c r="K271">
        <v>20121</v>
      </c>
      <c r="L271" s="43">
        <f t="shared" si="17"/>
        <v>9.9111337630670121E-2</v>
      </c>
      <c r="M271" s="42"/>
      <c r="N271" s="6">
        <v>1640</v>
      </c>
      <c r="O271" s="41">
        <v>203014.10999999996</v>
      </c>
      <c r="P271" s="41">
        <v>203014.10999999996</v>
      </c>
      <c r="Q271" s="45"/>
      <c r="R271" s="42">
        <f t="shared" ref="R271:R302" si="18">E271/D271</f>
        <v>385.67605633802816</v>
      </c>
      <c r="S271" s="3">
        <f t="shared" ref="S271:S302" si="19">I271/D271</f>
        <v>0.54320571315215238</v>
      </c>
    </row>
    <row r="272" spans="1:19" x14ac:dyDescent="0.35">
      <c r="A272" s="45">
        <v>2022</v>
      </c>
      <c r="B272" s="45" t="s">
        <v>4</v>
      </c>
      <c r="C272" s="47" t="s">
        <v>49</v>
      </c>
      <c r="D272" s="45">
        <v>36</v>
      </c>
      <c r="E272" s="42">
        <v>29825</v>
      </c>
      <c r="F272" s="46">
        <f t="shared" si="16"/>
        <v>5.0804403048264177</v>
      </c>
      <c r="G272" s="42">
        <v>67</v>
      </c>
      <c r="H272" s="42">
        <v>246</v>
      </c>
      <c r="I272" s="44">
        <f t="shared" si="13"/>
        <v>121.23983739837398</v>
      </c>
      <c r="J272" s="42">
        <v>5</v>
      </c>
      <c r="K272">
        <v>26003</v>
      </c>
      <c r="L272" s="43">
        <f t="shared" si="17"/>
        <v>1.1540480633524138E-2</v>
      </c>
      <c r="M272" s="42"/>
      <c r="N272" s="6">
        <v>7086</v>
      </c>
      <c r="O272" s="41">
        <v>2253199.0500000012</v>
      </c>
      <c r="P272" s="41">
        <v>2253199.0500000012</v>
      </c>
      <c r="Q272" s="45"/>
      <c r="R272" s="42">
        <f t="shared" si="18"/>
        <v>828.47222222222217</v>
      </c>
      <c r="S272" s="3">
        <f t="shared" si="19"/>
        <v>3.3677732610659437</v>
      </c>
    </row>
    <row r="273" spans="1:19" x14ac:dyDescent="0.35">
      <c r="A273" s="45">
        <v>2022</v>
      </c>
      <c r="B273" s="45" t="s">
        <v>4</v>
      </c>
      <c r="C273" s="47" t="s">
        <v>50</v>
      </c>
      <c r="D273" s="45">
        <v>161</v>
      </c>
      <c r="E273" s="42">
        <v>28286.560000000001</v>
      </c>
      <c r="F273" s="46">
        <f t="shared" si="16"/>
        <v>32.512116316639741</v>
      </c>
      <c r="G273" s="42">
        <v>15</v>
      </c>
      <c r="H273" s="42">
        <v>3217</v>
      </c>
      <c r="I273" s="44">
        <f t="shared" ref="I273:I336" si="20">E273/H273</f>
        <v>8.7928380478706867</v>
      </c>
      <c r="J273" s="42">
        <v>71</v>
      </c>
      <c r="K273">
        <v>22792.11</v>
      </c>
      <c r="L273" s="43">
        <f t="shared" si="17"/>
        <v>2.4488688809597821E-2</v>
      </c>
      <c r="M273" s="42"/>
      <c r="N273" s="6">
        <v>4952</v>
      </c>
      <c r="O273" s="41">
        <v>930719.89999999991</v>
      </c>
      <c r="P273" s="41">
        <v>930719.89999999991</v>
      </c>
      <c r="Q273" s="45"/>
      <c r="R273" s="42">
        <f t="shared" si="18"/>
        <v>175.69291925465839</v>
      </c>
      <c r="S273" s="3">
        <f t="shared" si="19"/>
        <v>5.4613900918451468E-2</v>
      </c>
    </row>
    <row r="274" spans="1:19" x14ac:dyDescent="0.35">
      <c r="A274" s="45">
        <v>2022</v>
      </c>
      <c r="B274" s="45" t="s">
        <v>4</v>
      </c>
      <c r="C274" s="47" t="s">
        <v>51</v>
      </c>
      <c r="D274" s="45">
        <v>140</v>
      </c>
      <c r="E274" s="42">
        <v>43229</v>
      </c>
      <c r="F274" s="46">
        <f t="shared" si="16"/>
        <v>18.906144496961513</v>
      </c>
      <c r="G274" s="42">
        <v>28</v>
      </c>
      <c r="H274" s="42">
        <v>1258</v>
      </c>
      <c r="I274" s="44">
        <f t="shared" si="20"/>
        <v>34.363275039745631</v>
      </c>
      <c r="J274" s="42">
        <v>49</v>
      </c>
      <c r="K274">
        <v>43229</v>
      </c>
      <c r="L274" s="43">
        <f t="shared" si="17"/>
        <v>2.913745175813573E-2</v>
      </c>
      <c r="M274" s="42"/>
      <c r="N274" s="6">
        <v>7405</v>
      </c>
      <c r="O274" s="41">
        <v>1483623.2200000002</v>
      </c>
      <c r="P274" s="41">
        <v>1483623.2200000002</v>
      </c>
      <c r="Q274" s="45"/>
      <c r="R274" s="42">
        <f t="shared" si="18"/>
        <v>308.77857142857141</v>
      </c>
      <c r="S274" s="3">
        <f t="shared" si="19"/>
        <v>0.24545196456961166</v>
      </c>
    </row>
    <row r="275" spans="1:19" x14ac:dyDescent="0.35">
      <c r="A275" s="45">
        <v>2022</v>
      </c>
      <c r="B275" s="45" t="s">
        <v>4</v>
      </c>
      <c r="C275" s="47" t="s">
        <v>52</v>
      </c>
      <c r="D275" s="45">
        <v>347</v>
      </c>
      <c r="E275" s="42">
        <v>77044.63</v>
      </c>
      <c r="F275" s="46">
        <f t="shared" si="16"/>
        <v>6.4408352668213462</v>
      </c>
      <c r="G275" s="42">
        <v>62</v>
      </c>
      <c r="H275" s="42">
        <v>665</v>
      </c>
      <c r="I275" s="44">
        <f t="shared" si="20"/>
        <v>115.85658646616542</v>
      </c>
      <c r="J275" s="42">
        <v>7</v>
      </c>
      <c r="K275">
        <v>77044.63</v>
      </c>
      <c r="L275" s="43">
        <f t="shared" si="17"/>
        <v>7.8311657486728452E-3</v>
      </c>
      <c r="M275" s="42"/>
      <c r="N275" s="6">
        <v>53875</v>
      </c>
      <c r="O275" s="41">
        <v>9838207.0399999935</v>
      </c>
      <c r="P275" s="41">
        <v>9838207.0399999935</v>
      </c>
      <c r="Q275" s="45"/>
      <c r="R275" s="42">
        <f t="shared" si="18"/>
        <v>222.03063400576372</v>
      </c>
      <c r="S275" s="3">
        <f t="shared" si="19"/>
        <v>0.33388065264024619</v>
      </c>
    </row>
    <row r="276" spans="1:19" x14ac:dyDescent="0.35">
      <c r="A276" s="45">
        <v>2022</v>
      </c>
      <c r="B276" s="45" t="s">
        <v>4</v>
      </c>
      <c r="C276" s="47" t="s">
        <v>53</v>
      </c>
      <c r="D276" s="45">
        <v>142</v>
      </c>
      <c r="E276" s="42">
        <v>27868</v>
      </c>
      <c r="F276" s="46">
        <f t="shared" si="16"/>
        <v>33.263059264464744</v>
      </c>
      <c r="G276" s="42">
        <v>14</v>
      </c>
      <c r="H276" s="42">
        <v>413</v>
      </c>
      <c r="I276" s="44">
        <f t="shared" si="20"/>
        <v>67.47699757869249</v>
      </c>
      <c r="J276" s="42">
        <v>22</v>
      </c>
      <c r="K276">
        <v>27868</v>
      </c>
      <c r="L276" s="43">
        <f t="shared" si="17"/>
        <v>3.3757808991731857E-2</v>
      </c>
      <c r="M276" s="42"/>
      <c r="N276" s="6">
        <v>4269</v>
      </c>
      <c r="O276" s="41">
        <v>825527.50999999978</v>
      </c>
      <c r="P276" s="41">
        <v>825527.50999999978</v>
      </c>
      <c r="Q276" s="45"/>
      <c r="R276" s="42">
        <f t="shared" si="18"/>
        <v>196.25352112676057</v>
      </c>
      <c r="S276" s="3">
        <f t="shared" si="19"/>
        <v>0.47519012379360909</v>
      </c>
    </row>
    <row r="277" spans="1:19" x14ac:dyDescent="0.35">
      <c r="A277" s="45">
        <v>2022</v>
      </c>
      <c r="B277" s="45" t="s">
        <v>4</v>
      </c>
      <c r="C277" s="47" t="s">
        <v>54</v>
      </c>
      <c r="D277" s="45">
        <v>54</v>
      </c>
      <c r="E277" s="42">
        <v>16094.17</v>
      </c>
      <c r="F277" s="46">
        <f t="shared" si="16"/>
        <v>12.590347400326417</v>
      </c>
      <c r="G277" s="42">
        <v>43</v>
      </c>
      <c r="H277" s="42">
        <v>103</v>
      </c>
      <c r="I277" s="44">
        <f t="shared" si="20"/>
        <v>156.25407766990293</v>
      </c>
      <c r="J277" s="42">
        <v>4</v>
      </c>
      <c r="K277">
        <v>15796.42</v>
      </c>
      <c r="L277" s="43">
        <f t="shared" si="17"/>
        <v>2.3252576203890894E-2</v>
      </c>
      <c r="M277" s="42"/>
      <c r="N277" s="6">
        <v>4289</v>
      </c>
      <c r="O277" s="41">
        <v>679340.63999999955</v>
      </c>
      <c r="P277" s="41">
        <v>679340.63999999955</v>
      </c>
      <c r="Q277" s="45"/>
      <c r="R277" s="42">
        <f t="shared" si="18"/>
        <v>298.04018518518518</v>
      </c>
      <c r="S277" s="3">
        <f t="shared" si="19"/>
        <v>2.8935940309241284</v>
      </c>
    </row>
    <row r="278" spans="1:19" x14ac:dyDescent="0.35">
      <c r="A278" s="45">
        <v>2022</v>
      </c>
      <c r="B278" s="45" t="s">
        <v>4</v>
      </c>
      <c r="C278" s="47" t="s">
        <v>55</v>
      </c>
      <c r="D278" s="45">
        <v>64</v>
      </c>
      <c r="E278" s="42">
        <v>42279.71</v>
      </c>
      <c r="F278" s="46">
        <f t="shared" si="16"/>
        <v>10.018785222291797</v>
      </c>
      <c r="G278" s="42">
        <v>51</v>
      </c>
      <c r="H278" s="42">
        <v>838</v>
      </c>
      <c r="I278" s="44">
        <f t="shared" si="20"/>
        <v>50.453114558472549</v>
      </c>
      <c r="J278" s="42">
        <v>35</v>
      </c>
      <c r="K278">
        <v>41446.800000000003</v>
      </c>
      <c r="L278" s="43">
        <f t="shared" si="17"/>
        <v>2.647939825218007E-2</v>
      </c>
      <c r="M278" s="42"/>
      <c r="N278" s="6">
        <v>6388</v>
      </c>
      <c r="O278" s="41">
        <v>1565247.0499999998</v>
      </c>
      <c r="P278" s="41">
        <v>1565247.0499999998</v>
      </c>
      <c r="Q278" s="45"/>
      <c r="R278" s="42">
        <f t="shared" si="18"/>
        <v>660.62046874999999</v>
      </c>
      <c r="S278" s="3">
        <f t="shared" si="19"/>
        <v>0.78832991497613358</v>
      </c>
    </row>
    <row r="279" spans="1:19" x14ac:dyDescent="0.35">
      <c r="A279" s="45">
        <v>2022</v>
      </c>
      <c r="B279" s="45" t="s">
        <v>4</v>
      </c>
      <c r="C279" s="47" t="s">
        <v>56</v>
      </c>
      <c r="D279" s="45">
        <v>111</v>
      </c>
      <c r="E279" s="42">
        <v>34881.43</v>
      </c>
      <c r="F279" s="46">
        <f t="shared" si="16"/>
        <v>10.408852213053263</v>
      </c>
      <c r="G279" s="42">
        <v>49</v>
      </c>
      <c r="H279" s="42">
        <v>325</v>
      </c>
      <c r="I279" s="44">
        <f t="shared" si="20"/>
        <v>107.32747692307693</v>
      </c>
      <c r="J279" s="42">
        <v>9</v>
      </c>
      <c r="K279">
        <v>25281.68</v>
      </c>
      <c r="L279" s="43">
        <f t="shared" si="17"/>
        <v>1.6801076760493951E-2</v>
      </c>
      <c r="M279" s="42"/>
      <c r="N279" s="6">
        <v>10664</v>
      </c>
      <c r="O279" s="41">
        <v>1504765.4600000007</v>
      </c>
      <c r="P279" s="41">
        <v>1504765.4600000007</v>
      </c>
      <c r="Q279" s="45"/>
      <c r="R279" s="42">
        <f t="shared" si="18"/>
        <v>314.24711711711711</v>
      </c>
      <c r="S279" s="3">
        <f t="shared" si="19"/>
        <v>0.96691420651420656</v>
      </c>
    </row>
    <row r="280" spans="1:19" x14ac:dyDescent="0.35">
      <c r="A280" s="45">
        <v>2022</v>
      </c>
      <c r="B280" s="45" t="s">
        <v>4</v>
      </c>
      <c r="C280" s="47" t="s">
        <v>57</v>
      </c>
      <c r="D280" s="45">
        <v>99</v>
      </c>
      <c r="E280" s="42">
        <v>96154.36</v>
      </c>
      <c r="F280" s="46">
        <f t="shared" si="16"/>
        <v>19.569084799367467</v>
      </c>
      <c r="G280" s="42">
        <v>26</v>
      </c>
      <c r="H280" s="42">
        <v>881</v>
      </c>
      <c r="I280" s="44">
        <f t="shared" si="20"/>
        <v>109.14229284903519</v>
      </c>
      <c r="J280" s="42">
        <v>8</v>
      </c>
      <c r="K280">
        <v>14034.81</v>
      </c>
      <c r="L280" s="43">
        <f t="shared" si="17"/>
        <v>1.382726782602053E-2</v>
      </c>
      <c r="M280" s="42"/>
      <c r="N280" s="6">
        <v>5059</v>
      </c>
      <c r="O280" s="41">
        <v>1015009.6299999998</v>
      </c>
      <c r="P280" s="41">
        <v>1015009.6299999998</v>
      </c>
      <c r="Q280" s="45"/>
      <c r="R280" s="42">
        <f t="shared" si="18"/>
        <v>971.25616161616165</v>
      </c>
      <c r="S280" s="3">
        <f t="shared" si="19"/>
        <v>1.1024474025155069</v>
      </c>
    </row>
    <row r="281" spans="1:19" x14ac:dyDescent="0.35">
      <c r="A281" s="45">
        <v>2022</v>
      </c>
      <c r="B281" s="45" t="s">
        <v>4</v>
      </c>
      <c r="C281" s="47" t="s">
        <v>58</v>
      </c>
      <c r="D281" s="45">
        <v>307</v>
      </c>
      <c r="E281" s="42">
        <v>161618</v>
      </c>
      <c r="F281" s="46">
        <f t="shared" si="16"/>
        <v>37.957467853610289</v>
      </c>
      <c r="G281" s="42">
        <v>13</v>
      </c>
      <c r="H281" s="42">
        <v>3829</v>
      </c>
      <c r="I281" s="44">
        <f t="shared" si="20"/>
        <v>42.208931835988508</v>
      </c>
      <c r="J281" s="42">
        <v>41</v>
      </c>
      <c r="K281">
        <v>86878</v>
      </c>
      <c r="L281" s="43">
        <f t="shared" si="17"/>
        <v>3.2130946027984428E-2</v>
      </c>
      <c r="M281" s="42"/>
      <c r="N281" s="6">
        <v>8088</v>
      </c>
      <c r="O281" s="41">
        <v>2703873.0799999996</v>
      </c>
      <c r="P281" s="41">
        <v>2703873.0799999996</v>
      </c>
      <c r="Q281" s="45"/>
      <c r="R281" s="42">
        <f t="shared" si="18"/>
        <v>526.44299674267097</v>
      </c>
      <c r="S281" s="3">
        <f t="shared" si="19"/>
        <v>0.13748837731592348</v>
      </c>
    </row>
    <row r="282" spans="1:19" x14ac:dyDescent="0.35">
      <c r="A282" s="45">
        <v>2022</v>
      </c>
      <c r="B282" s="45" t="s">
        <v>4</v>
      </c>
      <c r="C282" s="47" t="s">
        <v>59</v>
      </c>
      <c r="D282" s="45">
        <v>117</v>
      </c>
      <c r="E282" s="42">
        <v>39698</v>
      </c>
      <c r="F282" s="46">
        <f t="shared" si="16"/>
        <v>15.100671140939598</v>
      </c>
      <c r="G282" s="42">
        <v>33</v>
      </c>
      <c r="H282" s="42">
        <v>640</v>
      </c>
      <c r="I282" s="44">
        <f t="shared" si="20"/>
        <v>62.028125000000003</v>
      </c>
      <c r="J282" s="42">
        <v>27</v>
      </c>
      <c r="K282">
        <v>33646</v>
      </c>
      <c r="L282" s="43">
        <f t="shared" si="17"/>
        <v>2.1618131746353686E-2</v>
      </c>
      <c r="M282" s="42"/>
      <c r="N282" s="6">
        <v>7748</v>
      </c>
      <c r="O282" s="41">
        <v>1556378.7100000002</v>
      </c>
      <c r="P282" s="41">
        <v>1556378.7100000002</v>
      </c>
      <c r="Q282" s="45"/>
      <c r="R282" s="42">
        <f t="shared" si="18"/>
        <v>339.29914529914532</v>
      </c>
      <c r="S282" s="3">
        <f t="shared" si="19"/>
        <v>0.53015491452991459</v>
      </c>
    </row>
    <row r="283" spans="1:19" x14ac:dyDescent="0.35">
      <c r="A283" s="45">
        <v>2022</v>
      </c>
      <c r="B283" s="45" t="s">
        <v>4</v>
      </c>
      <c r="C283" s="47" t="s">
        <v>60</v>
      </c>
      <c r="D283" s="45">
        <v>123</v>
      </c>
      <c r="E283" s="42">
        <v>24451.32</v>
      </c>
      <c r="F283" s="46">
        <f t="shared" si="16"/>
        <v>12.726332126228659</v>
      </c>
      <c r="G283" s="42">
        <v>42</v>
      </c>
      <c r="H283" s="42">
        <v>1317</v>
      </c>
      <c r="I283" s="44">
        <f t="shared" si="20"/>
        <v>18.565922551252847</v>
      </c>
      <c r="J283" s="42">
        <v>66</v>
      </c>
      <c r="K283">
        <v>12431.47</v>
      </c>
      <c r="L283" s="43">
        <f t="shared" si="17"/>
        <v>6.6187418164981747E-3</v>
      </c>
      <c r="M283" s="42"/>
      <c r="N283" s="6">
        <v>9665</v>
      </c>
      <c r="O283" s="41">
        <v>1878222.5300000003</v>
      </c>
      <c r="P283" s="41">
        <v>1878222.5300000003</v>
      </c>
      <c r="Q283" s="45"/>
      <c r="R283" s="42">
        <f t="shared" si="18"/>
        <v>198.79121951219511</v>
      </c>
      <c r="S283" s="3">
        <f t="shared" si="19"/>
        <v>0.15094245976628332</v>
      </c>
    </row>
    <row r="284" spans="1:19" x14ac:dyDescent="0.35">
      <c r="A284" s="45">
        <v>2022</v>
      </c>
      <c r="B284" s="45" t="s">
        <v>4</v>
      </c>
      <c r="C284" s="47" t="s">
        <v>61</v>
      </c>
      <c r="D284" s="45">
        <v>160</v>
      </c>
      <c r="E284" s="42">
        <v>15125.37</v>
      </c>
      <c r="F284" s="46">
        <f t="shared" si="16"/>
        <v>11.822077730161077</v>
      </c>
      <c r="G284" s="42">
        <v>46</v>
      </c>
      <c r="H284" s="42">
        <v>962</v>
      </c>
      <c r="I284" s="44">
        <f t="shared" si="20"/>
        <v>15.722837837837838</v>
      </c>
      <c r="J284" s="42">
        <v>67</v>
      </c>
      <c r="K284">
        <v>8200.3700000000008</v>
      </c>
      <c r="L284" s="43">
        <f t="shared" si="17"/>
        <v>1.4190626962463269E-3</v>
      </c>
      <c r="M284" s="42"/>
      <c r="N284" s="6">
        <v>13534</v>
      </c>
      <c r="O284" s="41">
        <v>5778722.8299999973</v>
      </c>
      <c r="P284" s="41">
        <v>5778722.8299999973</v>
      </c>
      <c r="Q284" s="45"/>
      <c r="R284" s="42">
        <f t="shared" si="18"/>
        <v>94.533562500000002</v>
      </c>
      <c r="S284" s="3">
        <f t="shared" si="19"/>
        <v>9.8267736486486484E-2</v>
      </c>
    </row>
    <row r="285" spans="1:19" x14ac:dyDescent="0.35">
      <c r="A285" s="45">
        <v>2022</v>
      </c>
      <c r="B285" s="45" t="s">
        <v>4</v>
      </c>
      <c r="C285" s="47" t="s">
        <v>62</v>
      </c>
      <c r="D285" s="45">
        <v>769</v>
      </c>
      <c r="E285" s="42">
        <v>400930</v>
      </c>
      <c r="F285" s="46">
        <f t="shared" si="16"/>
        <v>14.686222833352431</v>
      </c>
      <c r="G285" s="42">
        <v>38</v>
      </c>
      <c r="H285" s="42">
        <v>15741</v>
      </c>
      <c r="I285" s="44">
        <f t="shared" si="20"/>
        <v>25.470427545899245</v>
      </c>
      <c r="J285" s="42">
        <v>59</v>
      </c>
      <c r="K285">
        <v>220876</v>
      </c>
      <c r="L285" s="43">
        <f t="shared" si="17"/>
        <v>2.0457731185762346E-2</v>
      </c>
      <c r="M285" s="42"/>
      <c r="N285" s="6">
        <v>52362</v>
      </c>
      <c r="O285" s="41">
        <v>10796700.669999989</v>
      </c>
      <c r="P285" s="41">
        <v>10796700.669999989</v>
      </c>
      <c r="Q285" s="45"/>
      <c r="R285" s="42">
        <f t="shared" si="18"/>
        <v>521.36540962288689</v>
      </c>
      <c r="S285" s="3">
        <f t="shared" si="19"/>
        <v>3.3121492257346223E-2</v>
      </c>
    </row>
    <row r="286" spans="1:19" x14ac:dyDescent="0.35">
      <c r="A286" s="45">
        <v>2022</v>
      </c>
      <c r="B286" s="45" t="s">
        <v>4</v>
      </c>
      <c r="C286" s="47" t="s">
        <v>63</v>
      </c>
      <c r="D286" s="45">
        <v>27</v>
      </c>
      <c r="E286" s="42">
        <v>24729.7</v>
      </c>
      <c r="F286" s="46">
        <f t="shared" si="16"/>
        <v>5.1097653292959873</v>
      </c>
      <c r="G286" s="42">
        <v>66</v>
      </c>
      <c r="H286" s="42">
        <v>752</v>
      </c>
      <c r="I286" s="44">
        <f t="shared" si="20"/>
        <v>32.885239361702126</v>
      </c>
      <c r="J286" s="42">
        <v>50</v>
      </c>
      <c r="K286">
        <v>24510.799999999999</v>
      </c>
      <c r="L286" s="43">
        <f t="shared" si="17"/>
        <v>3.902120624287081E-2</v>
      </c>
      <c r="M286" s="42"/>
      <c r="N286" s="6">
        <v>5284</v>
      </c>
      <c r="O286" s="41">
        <v>628140.50000000023</v>
      </c>
      <c r="P286" s="41">
        <v>628140.50000000023</v>
      </c>
      <c r="Q286" s="45"/>
      <c r="R286" s="42">
        <f t="shared" si="18"/>
        <v>915.9148148148148</v>
      </c>
      <c r="S286" s="3">
        <f t="shared" si="19"/>
        <v>1.2179718282111898</v>
      </c>
    </row>
    <row r="287" spans="1:19" x14ac:dyDescent="0.35">
      <c r="A287" s="45">
        <v>2022</v>
      </c>
      <c r="B287" s="45" t="s">
        <v>4</v>
      </c>
      <c r="C287" s="47" t="s">
        <v>64</v>
      </c>
      <c r="D287" s="45">
        <v>52</v>
      </c>
      <c r="E287" s="42">
        <v>21804.97</v>
      </c>
      <c r="F287" s="46">
        <f t="shared" si="16"/>
        <v>2.1420332839017959</v>
      </c>
      <c r="G287" s="42">
        <v>71</v>
      </c>
      <c r="H287" s="42">
        <v>1144</v>
      </c>
      <c r="I287" s="44">
        <f t="shared" si="20"/>
        <v>19.060288461538462</v>
      </c>
      <c r="J287" s="42">
        <v>64</v>
      </c>
      <c r="K287">
        <v>17979.77</v>
      </c>
      <c r="L287" s="43">
        <f t="shared" si="17"/>
        <v>7.3724767954577641E-3</v>
      </c>
      <c r="M287" s="42"/>
      <c r="N287" s="6">
        <v>24276</v>
      </c>
      <c r="O287" s="41">
        <v>2438769.2899999991</v>
      </c>
      <c r="P287" s="41">
        <v>2438769.2899999991</v>
      </c>
      <c r="Q287" s="45"/>
      <c r="R287" s="42">
        <f t="shared" si="18"/>
        <v>419.3263461538462</v>
      </c>
      <c r="S287" s="3">
        <f t="shared" si="19"/>
        <v>0.36654400887573968</v>
      </c>
    </row>
    <row r="288" spans="1:19" x14ac:dyDescent="0.35">
      <c r="A288" s="45">
        <v>2022</v>
      </c>
      <c r="B288" s="45" t="s">
        <v>4</v>
      </c>
      <c r="C288" s="47" t="s">
        <v>65</v>
      </c>
      <c r="D288" s="45">
        <v>108</v>
      </c>
      <c r="E288" s="42">
        <v>27540</v>
      </c>
      <c r="F288" s="46">
        <f t="shared" si="16"/>
        <v>6.9168694761111826</v>
      </c>
      <c r="G288" s="42">
        <v>59</v>
      </c>
      <c r="H288" s="42">
        <v>1063</v>
      </c>
      <c r="I288" s="44">
        <f t="shared" si="20"/>
        <v>25.907808090310443</v>
      </c>
      <c r="J288" s="42">
        <v>57</v>
      </c>
      <c r="K288">
        <v>21450</v>
      </c>
      <c r="L288" s="43">
        <f t="shared" si="17"/>
        <v>6.8503573106452713E-3</v>
      </c>
      <c r="M288" s="42"/>
      <c r="N288" s="6">
        <v>15614</v>
      </c>
      <c r="O288" s="41">
        <v>3131223.5300000012</v>
      </c>
      <c r="P288" s="41">
        <v>3131223.5300000012</v>
      </c>
      <c r="Q288" s="45"/>
      <c r="R288" s="42">
        <f t="shared" si="18"/>
        <v>255</v>
      </c>
      <c r="S288" s="3">
        <f t="shared" si="19"/>
        <v>0.2398871119473189</v>
      </c>
    </row>
    <row r="289" spans="1:19" x14ac:dyDescent="0.35">
      <c r="A289" s="45">
        <v>2022</v>
      </c>
      <c r="B289" s="45" t="s">
        <v>4</v>
      </c>
      <c r="C289" s="47" t="s">
        <v>66</v>
      </c>
      <c r="D289" s="45">
        <v>24</v>
      </c>
      <c r="E289" s="42">
        <v>12770</v>
      </c>
      <c r="F289" s="46">
        <f t="shared" si="16"/>
        <v>4.0962621607782896</v>
      </c>
      <c r="G289" s="42">
        <v>68</v>
      </c>
      <c r="H289" s="42">
        <v>581</v>
      </c>
      <c r="I289" s="44">
        <f t="shared" si="20"/>
        <v>21.97934595524957</v>
      </c>
      <c r="J289" s="42">
        <v>62</v>
      </c>
      <c r="K289">
        <v>12770</v>
      </c>
      <c r="L289" s="43">
        <f t="shared" si="17"/>
        <v>1.0697400121298639E-2</v>
      </c>
      <c r="M289" s="42"/>
      <c r="N289" s="6">
        <v>5859</v>
      </c>
      <c r="O289" s="41">
        <v>1193747.9999999993</v>
      </c>
      <c r="P289" s="41">
        <v>1193747.9999999993</v>
      </c>
      <c r="Q289" s="45"/>
      <c r="R289" s="42">
        <f t="shared" si="18"/>
        <v>532.08333333333337</v>
      </c>
      <c r="S289" s="3">
        <f t="shared" si="19"/>
        <v>0.9158060814687321</v>
      </c>
    </row>
    <row r="290" spans="1:19" x14ac:dyDescent="0.35">
      <c r="A290" s="45">
        <v>2022</v>
      </c>
      <c r="B290" s="45" t="s">
        <v>4</v>
      </c>
      <c r="C290" s="47" t="s">
        <v>67</v>
      </c>
      <c r="D290" s="45">
        <v>121</v>
      </c>
      <c r="E290" s="42">
        <v>36828</v>
      </c>
      <c r="F290" s="46">
        <f t="shared" si="16"/>
        <v>8.9942763695829928</v>
      </c>
      <c r="G290" s="42">
        <v>52</v>
      </c>
      <c r="H290" s="42">
        <v>405</v>
      </c>
      <c r="I290" s="44">
        <f t="shared" si="20"/>
        <v>90.933333333333337</v>
      </c>
      <c r="J290" s="42">
        <v>11</v>
      </c>
      <c r="K290">
        <v>29776</v>
      </c>
      <c r="L290" s="43">
        <f t="shared" si="17"/>
        <v>1.010910774657504E-2</v>
      </c>
      <c r="M290" s="42"/>
      <c r="N290" s="6">
        <v>13453</v>
      </c>
      <c r="O290" s="41">
        <v>2945462.7200000011</v>
      </c>
      <c r="P290" s="41">
        <v>2945462.7200000011</v>
      </c>
      <c r="Q290" s="45"/>
      <c r="R290" s="42">
        <f t="shared" si="18"/>
        <v>304.36363636363637</v>
      </c>
      <c r="S290" s="3">
        <f t="shared" si="19"/>
        <v>0.75151515151515158</v>
      </c>
    </row>
    <row r="291" spans="1:19" x14ac:dyDescent="0.35">
      <c r="A291" s="45">
        <v>2022</v>
      </c>
      <c r="B291" s="45" t="s">
        <v>4</v>
      </c>
      <c r="C291" s="47" t="s">
        <v>68</v>
      </c>
      <c r="D291" s="45">
        <v>0</v>
      </c>
      <c r="E291" s="42">
        <v>0</v>
      </c>
      <c r="F291" s="46">
        <f t="shared" si="16"/>
        <v>0</v>
      </c>
      <c r="G291" s="42"/>
      <c r="H291" s="42">
        <v>0</v>
      </c>
      <c r="I291" s="44" t="e">
        <f t="shared" si="20"/>
        <v>#DIV/0!</v>
      </c>
      <c r="J291" s="42"/>
      <c r="K291">
        <v>0</v>
      </c>
      <c r="L291" s="43">
        <f t="shared" si="17"/>
        <v>0</v>
      </c>
      <c r="M291" s="42"/>
      <c r="N291" s="6">
        <v>88</v>
      </c>
      <c r="O291" s="41">
        <v>9023.1700000000019</v>
      </c>
      <c r="P291" s="41">
        <v>9023.1700000000019</v>
      </c>
      <c r="Q291" s="45"/>
      <c r="R291" s="42" t="e">
        <f t="shared" si="18"/>
        <v>#DIV/0!</v>
      </c>
      <c r="S291" s="3" t="e">
        <f t="shared" si="19"/>
        <v>#DIV/0!</v>
      </c>
    </row>
    <row r="292" spans="1:19" x14ac:dyDescent="0.35">
      <c r="A292" s="45">
        <v>2022</v>
      </c>
      <c r="B292" s="45" t="s">
        <v>4</v>
      </c>
      <c r="C292" s="47" t="s">
        <v>69</v>
      </c>
      <c r="D292" s="45">
        <v>316</v>
      </c>
      <c r="E292" s="42">
        <v>63182.57</v>
      </c>
      <c r="F292" s="46">
        <f t="shared" si="16"/>
        <v>64.953751284686547</v>
      </c>
      <c r="G292" s="42">
        <v>6</v>
      </c>
      <c r="H292" s="42">
        <v>1233</v>
      </c>
      <c r="I292" s="44">
        <f t="shared" si="20"/>
        <v>51.242960259529603</v>
      </c>
      <c r="J292" s="42">
        <v>33</v>
      </c>
      <c r="K292">
        <v>23689.31</v>
      </c>
      <c r="L292" s="43">
        <f t="shared" si="17"/>
        <v>1.3024723184131634E-2</v>
      </c>
      <c r="M292" s="42"/>
      <c r="N292" s="6">
        <v>4865</v>
      </c>
      <c r="O292" s="41">
        <v>1818795.6600000004</v>
      </c>
      <c r="P292" s="41">
        <v>1818795.6600000004</v>
      </c>
      <c r="Q292" s="45"/>
      <c r="R292" s="42">
        <f t="shared" si="18"/>
        <v>199.9448417721519</v>
      </c>
      <c r="S292" s="3">
        <f t="shared" si="19"/>
        <v>0.16216126664408101</v>
      </c>
    </row>
    <row r="293" spans="1:19" x14ac:dyDescent="0.35">
      <c r="A293" s="45">
        <v>2022</v>
      </c>
      <c r="B293" s="45" t="s">
        <v>4</v>
      </c>
      <c r="C293" s="47" t="s">
        <v>70</v>
      </c>
      <c r="D293" s="45">
        <v>196</v>
      </c>
      <c r="E293" s="42">
        <v>81091</v>
      </c>
      <c r="F293" s="46">
        <f t="shared" si="16"/>
        <v>32.402049925607535</v>
      </c>
      <c r="G293" s="42">
        <v>16</v>
      </c>
      <c r="H293" s="42">
        <v>904</v>
      </c>
      <c r="I293" s="44">
        <f t="shared" si="20"/>
        <v>89.702433628318587</v>
      </c>
      <c r="J293" s="42">
        <v>14</v>
      </c>
      <c r="K293">
        <v>27489</v>
      </c>
      <c r="L293" s="43">
        <f t="shared" si="17"/>
        <v>2.0954026960893744E-2</v>
      </c>
      <c r="M293" s="42"/>
      <c r="N293" s="6">
        <v>6049</v>
      </c>
      <c r="O293" s="41">
        <v>1311871.9400000009</v>
      </c>
      <c r="P293" s="41">
        <v>1311871.9400000009</v>
      </c>
      <c r="Q293" s="45"/>
      <c r="R293" s="42">
        <f t="shared" si="18"/>
        <v>413.7295918367347</v>
      </c>
      <c r="S293" s="3">
        <f t="shared" si="19"/>
        <v>0.45766547769550298</v>
      </c>
    </row>
    <row r="294" spans="1:19" x14ac:dyDescent="0.35">
      <c r="A294" s="45">
        <v>2022</v>
      </c>
      <c r="B294" s="45" t="s">
        <v>4</v>
      </c>
      <c r="C294" s="47" t="s">
        <v>71</v>
      </c>
      <c r="D294" s="45">
        <v>120</v>
      </c>
      <c r="E294" s="42">
        <v>67148</v>
      </c>
      <c r="F294" s="46">
        <f t="shared" si="16"/>
        <v>27.316184839517415</v>
      </c>
      <c r="G294" s="42">
        <v>18</v>
      </c>
      <c r="H294" s="42">
        <v>1175</v>
      </c>
      <c r="I294" s="44">
        <f t="shared" si="20"/>
        <v>57.147234042553194</v>
      </c>
      <c r="J294" s="42">
        <v>30</v>
      </c>
      <c r="K294">
        <v>39232</v>
      </c>
      <c r="L294" s="43">
        <f t="shared" si="17"/>
        <v>3.2676616248765618E-2</v>
      </c>
      <c r="M294" s="42"/>
      <c r="N294" s="6">
        <v>4393</v>
      </c>
      <c r="O294" s="41">
        <v>1200613.9099999995</v>
      </c>
      <c r="P294" s="41">
        <v>1200613.9099999995</v>
      </c>
      <c r="Q294" s="45"/>
      <c r="R294" s="42">
        <f t="shared" si="18"/>
        <v>559.56666666666672</v>
      </c>
      <c r="S294" s="3">
        <f t="shared" si="19"/>
        <v>0.47622695035460993</v>
      </c>
    </row>
    <row r="295" spans="1:19" x14ac:dyDescent="0.35">
      <c r="A295" s="45">
        <v>2022</v>
      </c>
      <c r="B295" s="45" t="s">
        <v>4</v>
      </c>
      <c r="C295" s="47" t="s">
        <v>0</v>
      </c>
      <c r="D295" s="45">
        <v>1445</v>
      </c>
      <c r="E295" s="42">
        <v>454957</v>
      </c>
      <c r="F295" s="46">
        <f t="shared" si="16"/>
        <v>47.861945612931009</v>
      </c>
      <c r="G295" s="42">
        <v>7</v>
      </c>
      <c r="H295" s="42">
        <v>4500</v>
      </c>
      <c r="I295" s="44">
        <f t="shared" si="20"/>
        <v>101.10155555555555</v>
      </c>
      <c r="J295" s="42">
        <v>10</v>
      </c>
      <c r="K295">
        <v>454957</v>
      </c>
      <c r="L295" s="43">
        <f t="shared" si="17"/>
        <v>5.830220693313283E-2</v>
      </c>
      <c r="M295" s="42"/>
      <c r="N295" s="6">
        <v>30191</v>
      </c>
      <c r="O295" s="41">
        <v>7803426.7299999995</v>
      </c>
      <c r="P295" s="41">
        <v>7803426.7299999995</v>
      </c>
      <c r="Q295" s="45"/>
      <c r="R295" s="42">
        <f t="shared" si="18"/>
        <v>314.84913494809689</v>
      </c>
      <c r="S295" s="3">
        <f t="shared" si="19"/>
        <v>6.9966474432910417E-2</v>
      </c>
    </row>
    <row r="296" spans="1:19" x14ac:dyDescent="0.35">
      <c r="A296" s="45">
        <v>2022</v>
      </c>
      <c r="B296" s="45" t="s">
        <v>4</v>
      </c>
      <c r="C296" s="47" t="s">
        <v>72</v>
      </c>
      <c r="D296" s="45">
        <v>116</v>
      </c>
      <c r="E296" s="42">
        <v>62800.12</v>
      </c>
      <c r="F296" s="46">
        <f t="shared" si="16"/>
        <v>10.078192875760209</v>
      </c>
      <c r="G296" s="42">
        <v>50</v>
      </c>
      <c r="H296" s="42">
        <v>2065</v>
      </c>
      <c r="I296" s="44">
        <f t="shared" si="20"/>
        <v>30.411680387409202</v>
      </c>
      <c r="J296" s="42">
        <v>53</v>
      </c>
      <c r="K296">
        <v>61226.12</v>
      </c>
      <c r="L296" s="43">
        <f t="shared" si="17"/>
        <v>4.1196326710009223E-2</v>
      </c>
      <c r="M296" s="42"/>
      <c r="N296" s="6">
        <v>11510</v>
      </c>
      <c r="O296" s="41">
        <v>1486203.3800000004</v>
      </c>
      <c r="P296" s="41">
        <v>1486203.3800000004</v>
      </c>
      <c r="Q296" s="45"/>
      <c r="R296" s="42">
        <f t="shared" si="18"/>
        <v>541.38034482758621</v>
      </c>
      <c r="S296" s="3">
        <f t="shared" si="19"/>
        <v>0.2621696585121483</v>
      </c>
    </row>
    <row r="297" spans="1:19" x14ac:dyDescent="0.35">
      <c r="A297" s="45">
        <v>2022</v>
      </c>
      <c r="B297" s="45" t="s">
        <v>4</v>
      </c>
      <c r="C297" s="47" t="s">
        <v>73</v>
      </c>
      <c r="D297" s="45">
        <v>166</v>
      </c>
      <c r="E297" s="42">
        <v>279943.20999999996</v>
      </c>
      <c r="F297" s="46">
        <f t="shared" si="16"/>
        <v>6.5431612140323221</v>
      </c>
      <c r="G297" s="42">
        <v>60</v>
      </c>
      <c r="H297" s="42">
        <v>3995</v>
      </c>
      <c r="I297" s="44">
        <f t="shared" si="20"/>
        <v>70.073394242803502</v>
      </c>
      <c r="J297" s="42">
        <v>21</v>
      </c>
      <c r="K297">
        <v>275485.91000000003</v>
      </c>
      <c r="L297" s="43">
        <f t="shared" si="17"/>
        <v>4.9309352385918964E-2</v>
      </c>
      <c r="M297" s="42"/>
      <c r="N297" s="6">
        <v>25370</v>
      </c>
      <c r="O297" s="41">
        <v>5586889.6400000015</v>
      </c>
      <c r="P297" s="41">
        <v>5586889.6400000015</v>
      </c>
      <c r="Q297" s="45"/>
      <c r="R297" s="42">
        <f t="shared" si="18"/>
        <v>1686.404879518072</v>
      </c>
      <c r="S297" s="3">
        <f t="shared" si="19"/>
        <v>0.42212888098074397</v>
      </c>
    </row>
    <row r="298" spans="1:19" x14ac:dyDescent="0.35">
      <c r="A298" s="45">
        <v>2022</v>
      </c>
      <c r="B298" s="45" t="s">
        <v>4</v>
      </c>
      <c r="C298" s="47" t="s">
        <v>74</v>
      </c>
      <c r="D298" s="45">
        <v>201</v>
      </c>
      <c r="E298" s="42">
        <v>30163.88</v>
      </c>
      <c r="F298" s="46">
        <f t="shared" si="16"/>
        <v>71.200850159404894</v>
      </c>
      <c r="G298" s="42">
        <v>5</v>
      </c>
      <c r="H298" s="42">
        <v>523</v>
      </c>
      <c r="I298" s="44">
        <f t="shared" si="20"/>
        <v>57.674722753346082</v>
      </c>
      <c r="J298" s="42">
        <v>29</v>
      </c>
      <c r="K298">
        <v>23838.28</v>
      </c>
      <c r="L298" s="43">
        <f t="shared" si="17"/>
        <v>1.6446492790731657E-2</v>
      </c>
      <c r="M298" s="42"/>
      <c r="N298" s="6">
        <v>2823</v>
      </c>
      <c r="O298" s="41">
        <v>1449444.5899999996</v>
      </c>
      <c r="P298" s="41">
        <v>1449444.5899999996</v>
      </c>
      <c r="Q298" s="45"/>
      <c r="R298" s="42">
        <f t="shared" si="18"/>
        <v>150.06905472636817</v>
      </c>
      <c r="S298" s="3">
        <f t="shared" si="19"/>
        <v>0.28693891917087605</v>
      </c>
    </row>
    <row r="299" spans="1:19" x14ac:dyDescent="0.35">
      <c r="A299" s="45">
        <v>2022</v>
      </c>
      <c r="B299" s="45" t="s">
        <v>4</v>
      </c>
      <c r="C299" s="47" t="s">
        <v>75</v>
      </c>
      <c r="D299" s="45">
        <v>26</v>
      </c>
      <c r="E299" s="42">
        <v>2565.6799999999998</v>
      </c>
      <c r="F299" s="46">
        <f t="shared" si="16"/>
        <v>2.0880179890780597</v>
      </c>
      <c r="G299" s="42">
        <v>72</v>
      </c>
      <c r="H299" s="42">
        <v>365</v>
      </c>
      <c r="I299" s="44">
        <f t="shared" si="20"/>
        <v>7.0292602739726027</v>
      </c>
      <c r="J299" s="42">
        <v>72</v>
      </c>
      <c r="K299">
        <v>2101.91</v>
      </c>
      <c r="L299" s="43">
        <f t="shared" si="17"/>
        <v>9.06581481968961E-4</v>
      </c>
      <c r="M299" s="42"/>
      <c r="N299" s="6">
        <v>12452</v>
      </c>
      <c r="O299" s="41">
        <v>2318500.9200000004</v>
      </c>
      <c r="P299" s="41">
        <v>2318500.9200000004</v>
      </c>
      <c r="Q299" s="45"/>
      <c r="R299" s="42">
        <f t="shared" si="18"/>
        <v>98.679999999999993</v>
      </c>
      <c r="S299" s="3">
        <f t="shared" si="19"/>
        <v>0.27035616438356164</v>
      </c>
    </row>
    <row r="300" spans="1:19" x14ac:dyDescent="0.35">
      <c r="A300" s="45">
        <v>2022</v>
      </c>
      <c r="B300" s="45" t="s">
        <v>4</v>
      </c>
      <c r="C300" s="47" t="s">
        <v>76</v>
      </c>
      <c r="D300" s="45">
        <v>3680</v>
      </c>
      <c r="E300" s="42">
        <v>3478721</v>
      </c>
      <c r="F300" s="46">
        <f t="shared" si="16"/>
        <v>8.1081557470960473</v>
      </c>
      <c r="G300" s="42">
        <v>54</v>
      </c>
      <c r="H300" s="42">
        <v>145635</v>
      </c>
      <c r="I300" s="44">
        <f t="shared" si="20"/>
        <v>23.886572595873243</v>
      </c>
      <c r="J300" s="42">
        <v>60</v>
      </c>
      <c r="K300">
        <v>3126285</v>
      </c>
      <c r="L300" s="43">
        <f t="shared" si="17"/>
        <v>2.9753419470133581E-2</v>
      </c>
      <c r="M300" s="42"/>
      <c r="N300" s="6">
        <v>453864</v>
      </c>
      <c r="O300" s="41">
        <v>105073132.96000005</v>
      </c>
      <c r="P300" s="41">
        <v>105073132.96000005</v>
      </c>
      <c r="Q300" s="45"/>
      <c r="R300" s="42">
        <f t="shared" si="18"/>
        <v>945.30461956521742</v>
      </c>
      <c r="S300" s="3">
        <f t="shared" si="19"/>
        <v>6.4909164662699031E-3</v>
      </c>
    </row>
    <row r="301" spans="1:19" x14ac:dyDescent="0.35">
      <c r="A301" s="45">
        <v>2022</v>
      </c>
      <c r="B301" s="45" t="s">
        <v>4</v>
      </c>
      <c r="C301" s="47" t="s">
        <v>77</v>
      </c>
      <c r="D301" s="45">
        <v>442</v>
      </c>
      <c r="E301" s="42">
        <v>36951.74</v>
      </c>
      <c r="F301" s="46">
        <f t="shared" si="16"/>
        <v>39.884497383143831</v>
      </c>
      <c r="G301" s="42">
        <v>12</v>
      </c>
      <c r="H301" s="42">
        <v>442</v>
      </c>
      <c r="I301" s="44">
        <f t="shared" si="20"/>
        <v>83.601221719457016</v>
      </c>
      <c r="J301" s="42">
        <v>15</v>
      </c>
      <c r="K301">
        <v>35725.54</v>
      </c>
      <c r="L301" s="43">
        <f t="shared" si="17"/>
        <v>1.3180490020374493E-2</v>
      </c>
      <c r="M301" s="42"/>
      <c r="N301" s="6">
        <v>11082</v>
      </c>
      <c r="O301" s="41">
        <v>2710486.4800000009</v>
      </c>
      <c r="P301" s="41">
        <v>2710486.4800000009</v>
      </c>
      <c r="Q301" s="45"/>
      <c r="R301" s="42">
        <f t="shared" si="18"/>
        <v>83.601221719457016</v>
      </c>
      <c r="S301" s="3">
        <f t="shared" si="19"/>
        <v>0.18914303556438239</v>
      </c>
    </row>
    <row r="302" spans="1:19" x14ac:dyDescent="0.35">
      <c r="A302" s="45">
        <v>2022</v>
      </c>
      <c r="B302" s="45" t="s">
        <v>4</v>
      </c>
      <c r="C302" s="47" t="s">
        <v>78</v>
      </c>
      <c r="D302" s="45">
        <v>1394</v>
      </c>
      <c r="E302" s="42">
        <v>464737.49</v>
      </c>
      <c r="F302" s="46">
        <f t="shared" si="16"/>
        <v>13.83979984909257</v>
      </c>
      <c r="G302" s="42">
        <v>39</v>
      </c>
      <c r="H302" s="42">
        <v>35930</v>
      </c>
      <c r="I302" s="44">
        <f t="shared" si="20"/>
        <v>12.934525187865294</v>
      </c>
      <c r="J302" s="42">
        <v>68</v>
      </c>
      <c r="K302">
        <v>367372.55</v>
      </c>
      <c r="L302" s="43">
        <f t="shared" si="17"/>
        <v>1.9057762618760368E-2</v>
      </c>
      <c r="M302" s="42"/>
      <c r="N302" s="6">
        <v>100724</v>
      </c>
      <c r="O302" s="41">
        <v>19276793.260000009</v>
      </c>
      <c r="P302" s="41">
        <v>19276793.260000009</v>
      </c>
      <c r="Q302" s="45"/>
      <c r="R302" s="42">
        <f t="shared" si="18"/>
        <v>333.38413916786226</v>
      </c>
      <c r="S302" s="3">
        <f t="shared" si="19"/>
        <v>9.2787124733610428E-3</v>
      </c>
    </row>
    <row r="303" spans="1:19" x14ac:dyDescent="0.35">
      <c r="A303" s="45">
        <v>2022</v>
      </c>
      <c r="B303" s="45" t="s">
        <v>4</v>
      </c>
      <c r="C303" s="47" t="s">
        <v>79</v>
      </c>
      <c r="D303" s="45">
        <v>81</v>
      </c>
      <c r="E303" s="42">
        <v>123392</v>
      </c>
      <c r="F303" s="46">
        <f t="shared" si="16"/>
        <v>6.5217391304347823</v>
      </c>
      <c r="G303" s="42">
        <v>61</v>
      </c>
      <c r="H303" s="42">
        <v>2786</v>
      </c>
      <c r="I303" s="44">
        <f t="shared" si="20"/>
        <v>44.290021536252695</v>
      </c>
      <c r="J303" s="42">
        <v>39</v>
      </c>
      <c r="K303">
        <v>16464</v>
      </c>
      <c r="L303" s="43">
        <f t="shared" si="17"/>
        <v>1.0255703006202946E-2</v>
      </c>
      <c r="M303" s="42"/>
      <c r="N303" s="6">
        <v>12420</v>
      </c>
      <c r="O303" s="41">
        <v>1605350.6999999997</v>
      </c>
      <c r="P303" s="41">
        <v>1605350.6999999997</v>
      </c>
      <c r="Q303" s="45"/>
      <c r="R303" s="42">
        <f t="shared" ref="R303:R317" si="21">E303/D303</f>
        <v>1523.358024691358</v>
      </c>
      <c r="S303" s="3">
        <f t="shared" ref="S303:S317" si="22">I303/D303</f>
        <v>0.54679038933645308</v>
      </c>
    </row>
    <row r="304" spans="1:19" x14ac:dyDescent="0.35">
      <c r="A304" s="45">
        <v>2022</v>
      </c>
      <c r="B304" s="45" t="s">
        <v>4</v>
      </c>
      <c r="C304" s="47" t="s">
        <v>80</v>
      </c>
      <c r="D304" s="45">
        <v>0</v>
      </c>
      <c r="E304" s="42">
        <v>0</v>
      </c>
      <c r="F304" s="46">
        <f t="shared" si="16"/>
        <v>0</v>
      </c>
      <c r="G304" s="42"/>
      <c r="H304" s="42">
        <v>0</v>
      </c>
      <c r="I304" s="44" t="e">
        <f t="shared" si="20"/>
        <v>#DIV/0!</v>
      </c>
      <c r="J304" s="42"/>
      <c r="K304">
        <v>0</v>
      </c>
      <c r="L304" s="43">
        <f t="shared" si="17"/>
        <v>0</v>
      </c>
      <c r="M304" s="42"/>
      <c r="N304" s="6">
        <v>4310</v>
      </c>
      <c r="O304" s="41">
        <v>656879.12000000011</v>
      </c>
      <c r="P304" s="41">
        <v>656879.12000000011</v>
      </c>
      <c r="Q304" s="45"/>
      <c r="R304" s="42" t="e">
        <f t="shared" si="21"/>
        <v>#DIV/0!</v>
      </c>
      <c r="S304" s="3" t="e">
        <f t="shared" si="22"/>
        <v>#DIV/0!</v>
      </c>
    </row>
    <row r="305" spans="1:19" x14ac:dyDescent="0.35">
      <c r="A305" s="45">
        <v>2022</v>
      </c>
      <c r="B305" s="45" t="s">
        <v>4</v>
      </c>
      <c r="C305" s="47" t="s">
        <v>81</v>
      </c>
      <c r="D305" s="45">
        <v>242</v>
      </c>
      <c r="E305" s="42">
        <v>105648</v>
      </c>
      <c r="F305" s="46">
        <f t="shared" si="16"/>
        <v>19.711655942005375</v>
      </c>
      <c r="G305" s="42">
        <v>25</v>
      </c>
      <c r="H305" s="42">
        <v>2816</v>
      </c>
      <c r="I305" s="44">
        <f t="shared" si="20"/>
        <v>37.517045454545453</v>
      </c>
      <c r="J305" s="42">
        <v>46</v>
      </c>
      <c r="K305">
        <v>55694</v>
      </c>
      <c r="L305" s="43">
        <f t="shared" si="17"/>
        <v>3.0323811966361837E-2</v>
      </c>
      <c r="M305" s="42"/>
      <c r="N305" s="6">
        <v>12277</v>
      </c>
      <c r="O305" s="41">
        <v>1836642.44</v>
      </c>
      <c r="P305" s="41">
        <v>1836642.44</v>
      </c>
      <c r="Q305" s="45"/>
      <c r="R305" s="42">
        <f t="shared" si="21"/>
        <v>436.56198347107437</v>
      </c>
      <c r="S305" s="3">
        <f t="shared" si="22"/>
        <v>0.15502911344853493</v>
      </c>
    </row>
    <row r="306" spans="1:19" x14ac:dyDescent="0.35">
      <c r="A306" s="45">
        <v>2022</v>
      </c>
      <c r="B306" s="45" t="s">
        <v>4</v>
      </c>
      <c r="C306" s="47" t="s">
        <v>82</v>
      </c>
      <c r="D306" s="45">
        <v>161</v>
      </c>
      <c r="E306" s="42">
        <v>38935.9</v>
      </c>
      <c r="F306" s="46">
        <f t="shared" si="16"/>
        <v>27.465029000341179</v>
      </c>
      <c r="G306" s="42">
        <v>17</v>
      </c>
      <c r="H306" s="42">
        <v>578</v>
      </c>
      <c r="I306" s="44">
        <f t="shared" si="20"/>
        <v>67.363148788927333</v>
      </c>
      <c r="J306" s="42">
        <v>23</v>
      </c>
      <c r="K306">
        <v>23252.86</v>
      </c>
      <c r="L306" s="43">
        <f t="shared" si="17"/>
        <v>1.5936096123371362E-2</v>
      </c>
      <c r="M306" s="42"/>
      <c r="N306" s="6">
        <v>5862</v>
      </c>
      <c r="O306" s="41">
        <v>1459131.5099999998</v>
      </c>
      <c r="P306" s="41">
        <v>1459131.5099999998</v>
      </c>
      <c r="Q306" s="45"/>
      <c r="R306" s="42">
        <f t="shared" si="21"/>
        <v>241.83788819875778</v>
      </c>
      <c r="S306" s="3">
        <f t="shared" si="22"/>
        <v>0.41840465086290268</v>
      </c>
    </row>
    <row r="307" spans="1:19" x14ac:dyDescent="0.35">
      <c r="A307" s="45">
        <v>2022</v>
      </c>
      <c r="B307" s="45" t="s">
        <v>4</v>
      </c>
      <c r="C307" s="47" t="s">
        <v>83</v>
      </c>
      <c r="D307" s="45">
        <v>82</v>
      </c>
      <c r="E307" s="42">
        <v>29940.18</v>
      </c>
      <c r="F307" s="46">
        <f t="shared" si="16"/>
        <v>7.6757465131517364</v>
      </c>
      <c r="G307" s="42">
        <v>57</v>
      </c>
      <c r="H307" s="42">
        <v>583</v>
      </c>
      <c r="I307" s="44">
        <f t="shared" si="20"/>
        <v>51.355368782161236</v>
      </c>
      <c r="J307" s="42">
        <v>32</v>
      </c>
      <c r="K307">
        <v>10760</v>
      </c>
      <c r="L307" s="43">
        <f t="shared" si="17"/>
        <v>4.1561766660298798E-3</v>
      </c>
      <c r="M307" s="42"/>
      <c r="N307" s="6">
        <v>10683</v>
      </c>
      <c r="O307" s="41">
        <v>2588917.8599999971</v>
      </c>
      <c r="P307" s="41">
        <v>2588917.8599999971</v>
      </c>
      <c r="Q307" s="45"/>
      <c r="R307" s="42">
        <f t="shared" si="21"/>
        <v>365.12414634146342</v>
      </c>
      <c r="S307" s="3">
        <f t="shared" si="22"/>
        <v>0.62628498514830777</v>
      </c>
    </row>
    <row r="308" spans="1:19" x14ac:dyDescent="0.35">
      <c r="A308" s="45">
        <v>2022</v>
      </c>
      <c r="B308" s="45" t="s">
        <v>4</v>
      </c>
      <c r="C308" s="47" t="s">
        <v>84</v>
      </c>
      <c r="D308" s="45">
        <v>1462</v>
      </c>
      <c r="E308" s="42">
        <v>50293</v>
      </c>
      <c r="F308" s="46">
        <f t="shared" si="16"/>
        <v>92.1583459404942</v>
      </c>
      <c r="G308" s="42">
        <v>3</v>
      </c>
      <c r="H308" s="42">
        <v>1546</v>
      </c>
      <c r="I308" s="44">
        <f t="shared" si="20"/>
        <v>32.53104786545925</v>
      </c>
      <c r="J308" s="42">
        <v>51</v>
      </c>
      <c r="K308">
        <v>42529</v>
      </c>
      <c r="L308" s="43">
        <f t="shared" si="17"/>
        <v>8.6986793132824963E-3</v>
      </c>
      <c r="M308" s="42"/>
      <c r="N308" s="6">
        <v>15864</v>
      </c>
      <c r="O308" s="41">
        <v>4889132.99</v>
      </c>
      <c r="P308" s="41">
        <v>4889132.99</v>
      </c>
      <c r="Q308" s="45"/>
      <c r="R308" s="42">
        <f t="shared" si="21"/>
        <v>34.400136798905606</v>
      </c>
      <c r="S308" s="3">
        <f t="shared" si="22"/>
        <v>2.2251058731504274E-2</v>
      </c>
    </row>
    <row r="309" spans="1:19" x14ac:dyDescent="0.35">
      <c r="A309" s="45">
        <v>2022</v>
      </c>
      <c r="B309" s="45" t="s">
        <v>4</v>
      </c>
      <c r="C309" s="47" t="s">
        <v>85</v>
      </c>
      <c r="D309" s="45">
        <v>25</v>
      </c>
      <c r="E309" s="42">
        <v>80035.490000000005</v>
      </c>
      <c r="F309" s="46">
        <f t="shared" si="16"/>
        <v>1.1124955500178</v>
      </c>
      <c r="G309" s="42">
        <v>75</v>
      </c>
      <c r="H309" s="42">
        <v>1566</v>
      </c>
      <c r="I309" s="44">
        <f t="shared" si="20"/>
        <v>51.108231162196681</v>
      </c>
      <c r="J309" s="42">
        <v>34</v>
      </c>
      <c r="K309">
        <v>80035.490000000005</v>
      </c>
      <c r="L309" s="43">
        <f t="shared" si="17"/>
        <v>2.7603449332950249E-2</v>
      </c>
      <c r="M309" s="42"/>
      <c r="N309" s="6">
        <v>22472</v>
      </c>
      <c r="O309" s="41">
        <v>2899474.2300000023</v>
      </c>
      <c r="P309" s="41">
        <v>2899474.2300000023</v>
      </c>
      <c r="Q309" s="45"/>
      <c r="R309" s="42">
        <f t="shared" si="21"/>
        <v>3201.4196000000002</v>
      </c>
      <c r="S309" s="3">
        <f t="shared" si="22"/>
        <v>2.0443292464878673</v>
      </c>
    </row>
    <row r="310" spans="1:19" x14ac:dyDescent="0.35">
      <c r="A310" s="45">
        <v>2022</v>
      </c>
      <c r="B310" s="45" t="s">
        <v>4</v>
      </c>
      <c r="C310" s="47" t="s">
        <v>86</v>
      </c>
      <c r="D310" s="45">
        <v>108</v>
      </c>
      <c r="E310" s="42">
        <v>12925</v>
      </c>
      <c r="F310" s="46">
        <f t="shared" si="16"/>
        <v>6.2237077162450296</v>
      </c>
      <c r="G310" s="42">
        <v>63</v>
      </c>
      <c r="H310" s="42">
        <v>355</v>
      </c>
      <c r="I310" s="44">
        <f t="shared" si="20"/>
        <v>36.408450704225352</v>
      </c>
      <c r="J310" s="42">
        <v>47</v>
      </c>
      <c r="K310">
        <v>10755</v>
      </c>
      <c r="L310" s="43">
        <f t="shared" si="17"/>
        <v>2.6675609696854715E-3</v>
      </c>
      <c r="M310" s="42"/>
      <c r="N310" s="6">
        <v>17353</v>
      </c>
      <c r="O310" s="41">
        <v>4031772.8900000015</v>
      </c>
      <c r="P310" s="41">
        <v>4031772.8900000015</v>
      </c>
      <c r="Q310" s="45"/>
      <c r="R310" s="42">
        <f t="shared" si="21"/>
        <v>119.67592592592592</v>
      </c>
      <c r="S310" s="3">
        <f t="shared" si="22"/>
        <v>0.33711528429838289</v>
      </c>
    </row>
    <row r="311" spans="1:19" x14ac:dyDescent="0.35">
      <c r="A311" s="45">
        <v>2022</v>
      </c>
      <c r="B311" s="45" t="s">
        <v>4</v>
      </c>
      <c r="C311" s="47" t="s">
        <v>87</v>
      </c>
      <c r="D311" s="45">
        <v>42</v>
      </c>
      <c r="E311" s="42">
        <v>33189.81</v>
      </c>
      <c r="F311" s="46">
        <f t="shared" si="16"/>
        <v>3.1226765799256504</v>
      </c>
      <c r="G311" s="42">
        <v>69</v>
      </c>
      <c r="H311" s="42">
        <v>1489</v>
      </c>
      <c r="I311" s="44">
        <f t="shared" si="20"/>
        <v>22.29</v>
      </c>
      <c r="J311" s="42">
        <v>61</v>
      </c>
      <c r="K311">
        <v>20815.75</v>
      </c>
      <c r="L311" s="43">
        <f t="shared" si="17"/>
        <v>5.719526394556103E-3</v>
      </c>
      <c r="M311" s="42"/>
      <c r="N311" s="6">
        <v>13450</v>
      </c>
      <c r="O311" s="41">
        <v>3639418.4700000021</v>
      </c>
      <c r="P311" s="41">
        <v>3639418.4700000021</v>
      </c>
      <c r="Q311" s="45"/>
      <c r="R311" s="42">
        <f t="shared" si="21"/>
        <v>790.23357142857139</v>
      </c>
      <c r="S311" s="3">
        <f t="shared" si="22"/>
        <v>0.53071428571428569</v>
      </c>
    </row>
    <row r="312" spans="1:19" x14ac:dyDescent="0.35">
      <c r="A312" s="45">
        <v>2022</v>
      </c>
      <c r="B312" s="45" t="s">
        <v>4</v>
      </c>
      <c r="C312" s="47" t="s">
        <v>88</v>
      </c>
      <c r="D312" s="45">
        <v>100</v>
      </c>
      <c r="E312" s="42">
        <v>39338.14</v>
      </c>
      <c r="F312" s="46">
        <f t="shared" si="16"/>
        <v>14.889815366289458</v>
      </c>
      <c r="G312" s="42">
        <v>35</v>
      </c>
      <c r="H312" s="42">
        <v>495</v>
      </c>
      <c r="I312" s="44">
        <f t="shared" si="20"/>
        <v>79.470989898989899</v>
      </c>
      <c r="J312" s="42">
        <v>16</v>
      </c>
      <c r="K312">
        <v>35767.440000000002</v>
      </c>
      <c r="L312" s="43">
        <f t="shared" si="17"/>
        <v>1.4142506176975066E-2</v>
      </c>
      <c r="M312" s="42"/>
      <c r="N312" s="6">
        <v>6716</v>
      </c>
      <c r="O312" s="41">
        <v>2529073.6700000004</v>
      </c>
      <c r="P312" s="41">
        <v>2529073.6700000004</v>
      </c>
      <c r="Q312" s="45"/>
      <c r="R312" s="42">
        <f t="shared" si="21"/>
        <v>393.38139999999999</v>
      </c>
      <c r="S312" s="3">
        <f t="shared" si="22"/>
        <v>0.79470989898989897</v>
      </c>
    </row>
    <row r="313" spans="1:19" x14ac:dyDescent="0.35">
      <c r="A313" s="45">
        <v>2022</v>
      </c>
      <c r="B313" s="45" t="s">
        <v>4</v>
      </c>
      <c r="C313" s="47" t="s">
        <v>89</v>
      </c>
      <c r="D313" s="45">
        <v>92</v>
      </c>
      <c r="E313" s="42">
        <v>16932</v>
      </c>
      <c r="F313" s="46">
        <f t="shared" si="16"/>
        <v>15.826595561672114</v>
      </c>
      <c r="G313" s="42">
        <v>32</v>
      </c>
      <c r="H313" s="42">
        <v>561</v>
      </c>
      <c r="I313" s="44">
        <f t="shared" si="20"/>
        <v>30.181818181818183</v>
      </c>
      <c r="J313" s="42">
        <v>55</v>
      </c>
      <c r="K313">
        <v>14737</v>
      </c>
      <c r="L313" s="43">
        <f t="shared" si="17"/>
        <v>1.4403113363380009E-2</v>
      </c>
      <c r="M313" s="42"/>
      <c r="N313" s="6">
        <v>5813</v>
      </c>
      <c r="O313" s="41">
        <v>1023181.5599999997</v>
      </c>
      <c r="P313" s="41">
        <v>1023181.5599999997</v>
      </c>
      <c r="Q313" s="45"/>
      <c r="R313" s="42">
        <f t="shared" si="21"/>
        <v>184.04347826086956</v>
      </c>
      <c r="S313" s="3">
        <f t="shared" si="22"/>
        <v>0.32806324110671936</v>
      </c>
    </row>
    <row r="314" spans="1:19" x14ac:dyDescent="0.35">
      <c r="A314" s="45">
        <v>2022</v>
      </c>
      <c r="B314" s="45" t="s">
        <v>4</v>
      </c>
      <c r="C314" s="47" t="s">
        <v>90</v>
      </c>
      <c r="D314" s="45">
        <v>0</v>
      </c>
      <c r="E314" s="42">
        <v>0</v>
      </c>
      <c r="F314" s="46">
        <f t="shared" si="16"/>
        <v>0</v>
      </c>
      <c r="G314" s="42"/>
      <c r="H314" s="42">
        <v>0</v>
      </c>
      <c r="I314" s="44" t="e">
        <f t="shared" si="20"/>
        <v>#DIV/0!</v>
      </c>
      <c r="J314" s="42"/>
      <c r="K314">
        <v>0</v>
      </c>
      <c r="L314" s="43">
        <f t="shared" si="17"/>
        <v>0</v>
      </c>
      <c r="M314" s="42"/>
      <c r="N314" s="6">
        <v>292</v>
      </c>
      <c r="O314" s="41">
        <v>46862.5</v>
      </c>
      <c r="P314" s="41">
        <v>46862.5</v>
      </c>
      <c r="Q314" s="45"/>
      <c r="R314" s="42" t="e">
        <f t="shared" si="21"/>
        <v>#DIV/0!</v>
      </c>
      <c r="S314" s="3" t="e">
        <f t="shared" si="22"/>
        <v>#DIV/0!</v>
      </c>
    </row>
    <row r="315" spans="1:19" x14ac:dyDescent="0.35">
      <c r="A315" s="45">
        <v>2022</v>
      </c>
      <c r="B315" s="45" t="s">
        <v>4</v>
      </c>
      <c r="C315" s="47" t="s">
        <v>91</v>
      </c>
      <c r="D315" s="45">
        <v>140</v>
      </c>
      <c r="E315" s="42">
        <v>40105.599999999999</v>
      </c>
      <c r="F315" s="46">
        <f t="shared" si="16"/>
        <v>11.613438407299876</v>
      </c>
      <c r="G315" s="42">
        <v>48</v>
      </c>
      <c r="H315" s="42">
        <v>180</v>
      </c>
      <c r="I315" s="44">
        <f t="shared" si="20"/>
        <v>222.80888888888887</v>
      </c>
      <c r="J315" s="42">
        <v>1</v>
      </c>
      <c r="K315">
        <v>38878.6</v>
      </c>
      <c r="L315" s="43">
        <f t="shared" si="17"/>
        <v>1.4525642496823398E-2</v>
      </c>
      <c r="M315" s="42"/>
      <c r="N315" s="6">
        <v>12055</v>
      </c>
      <c r="O315" s="41">
        <v>2676549.4199999985</v>
      </c>
      <c r="P315" s="41">
        <v>2676549.4199999985</v>
      </c>
      <c r="Q315" s="45"/>
      <c r="R315" s="42">
        <f t="shared" si="21"/>
        <v>286.46857142857141</v>
      </c>
      <c r="S315" s="3">
        <f t="shared" si="22"/>
        <v>1.5914920634920633</v>
      </c>
    </row>
    <row r="316" spans="1:19" x14ac:dyDescent="0.35">
      <c r="A316" s="45">
        <v>2022</v>
      </c>
      <c r="B316" s="45" t="s">
        <v>4</v>
      </c>
      <c r="C316" s="47" t="s">
        <v>92</v>
      </c>
      <c r="D316" s="45">
        <v>127</v>
      </c>
      <c r="E316" s="42">
        <v>83050.55</v>
      </c>
      <c r="F316" s="46">
        <f t="shared" si="16"/>
        <v>12.24214382109119</v>
      </c>
      <c r="G316" s="42">
        <v>45</v>
      </c>
      <c r="H316" s="42">
        <v>919</v>
      </c>
      <c r="I316" s="44">
        <f t="shared" si="20"/>
        <v>90.37056583242655</v>
      </c>
      <c r="J316" s="42">
        <v>12</v>
      </c>
      <c r="K316">
        <v>20354.509999999998</v>
      </c>
      <c r="L316" s="43">
        <f t="shared" si="17"/>
        <v>9.9871426978115543E-3</v>
      </c>
      <c r="M316" s="42"/>
      <c r="N316" s="6">
        <v>10374</v>
      </c>
      <c r="O316" s="41">
        <v>2038071.41</v>
      </c>
      <c r="P316" s="41">
        <v>2038071.41</v>
      </c>
      <c r="Q316" s="45"/>
      <c r="R316" s="42">
        <f t="shared" si="21"/>
        <v>653.94133858267719</v>
      </c>
      <c r="S316" s="3">
        <f t="shared" si="22"/>
        <v>0.71157925852304371</v>
      </c>
    </row>
    <row r="317" spans="1:19" x14ac:dyDescent="0.35">
      <c r="A317" s="45">
        <v>2022</v>
      </c>
      <c r="B317" s="45" t="s">
        <v>4</v>
      </c>
      <c r="C317" s="47" t="s">
        <v>93</v>
      </c>
      <c r="D317" s="45">
        <v>132</v>
      </c>
      <c r="E317" s="42">
        <v>28521</v>
      </c>
      <c r="F317" s="46">
        <f t="shared" si="16"/>
        <v>23.350433398195648</v>
      </c>
      <c r="G317" s="42">
        <v>21</v>
      </c>
      <c r="H317" s="42">
        <v>938</v>
      </c>
      <c r="I317" s="44">
        <f t="shared" si="20"/>
        <v>30.406183368869936</v>
      </c>
      <c r="J317" s="42">
        <v>54</v>
      </c>
      <c r="K317">
        <v>21575</v>
      </c>
      <c r="L317" s="43">
        <f t="shared" si="17"/>
        <v>1.1766451016024453E-2</v>
      </c>
      <c r="M317" s="42"/>
      <c r="N317" s="6">
        <v>5653</v>
      </c>
      <c r="O317" s="41">
        <v>1833603.0100000005</v>
      </c>
      <c r="P317" s="41">
        <v>1833603.0100000005</v>
      </c>
      <c r="Q317" s="45"/>
      <c r="R317" s="42">
        <f t="shared" si="21"/>
        <v>216.06818181818181</v>
      </c>
      <c r="S317" s="3">
        <f t="shared" si="22"/>
        <v>0.23034987400659043</v>
      </c>
    </row>
    <row r="318" spans="1:19" x14ac:dyDescent="0.35">
      <c r="A318" s="45">
        <v>2022</v>
      </c>
      <c r="B318" s="45" t="s">
        <v>2</v>
      </c>
      <c r="C318" s="47" t="s">
        <v>42</v>
      </c>
      <c r="D318" s="45">
        <v>8</v>
      </c>
      <c r="E318" s="42">
        <v>25528.5</v>
      </c>
      <c r="F318" s="46">
        <f t="shared" si="16"/>
        <v>1.4255167498218104</v>
      </c>
      <c r="G318" s="42">
        <v>61</v>
      </c>
      <c r="H318" s="42">
        <v>5806.9</v>
      </c>
      <c r="I318" s="44">
        <f t="shared" si="20"/>
        <v>4.3962355129242798</v>
      </c>
      <c r="J318" s="42">
        <v>76</v>
      </c>
      <c r="K318">
        <v>22389</v>
      </c>
      <c r="L318" s="43">
        <f t="shared" si="17"/>
        <v>3.7844481510065975E-2</v>
      </c>
      <c r="M318" s="42"/>
      <c r="N318" s="6">
        <v>5612</v>
      </c>
      <c r="O318" s="41">
        <v>591605.41</v>
      </c>
      <c r="P318" s="41">
        <v>591605.41</v>
      </c>
    </row>
    <row r="319" spans="1:19" x14ac:dyDescent="0.35">
      <c r="A319" s="45">
        <v>2022</v>
      </c>
      <c r="B319" s="45" t="s">
        <v>2</v>
      </c>
      <c r="C319" s="47" t="s">
        <v>49</v>
      </c>
      <c r="D319" s="45">
        <v>10</v>
      </c>
      <c r="E319" s="42">
        <v>39425</v>
      </c>
      <c r="F319" s="46">
        <f t="shared" si="16"/>
        <v>1.4112334180073385</v>
      </c>
      <c r="G319" s="42">
        <v>62</v>
      </c>
      <c r="H319" s="42">
        <v>7885</v>
      </c>
      <c r="I319" s="44">
        <f t="shared" si="20"/>
        <v>5</v>
      </c>
      <c r="J319" s="42">
        <v>75</v>
      </c>
      <c r="K319">
        <v>39425</v>
      </c>
      <c r="L319" s="43">
        <f t="shared" si="17"/>
        <v>1.7497344497815218E-2</v>
      </c>
      <c r="M319" s="42"/>
      <c r="N319" s="6">
        <v>7086</v>
      </c>
      <c r="O319" s="41">
        <v>2253199.0500000012</v>
      </c>
      <c r="P319" s="41">
        <v>2253199.0500000012</v>
      </c>
    </row>
    <row r="320" spans="1:19" x14ac:dyDescent="0.35">
      <c r="A320" s="45">
        <v>2022</v>
      </c>
      <c r="B320" s="45" t="s">
        <v>2</v>
      </c>
      <c r="C320" s="47" t="s">
        <v>41</v>
      </c>
      <c r="D320" s="45">
        <v>2</v>
      </c>
      <c r="E320" s="42">
        <v>875.05</v>
      </c>
      <c r="F320" s="46">
        <f t="shared" si="16"/>
        <v>0.76834421820975796</v>
      </c>
      <c r="G320" s="42">
        <v>73</v>
      </c>
      <c r="H320" s="42">
        <v>173</v>
      </c>
      <c r="I320" s="44">
        <f t="shared" si="20"/>
        <v>5.0580924855491327</v>
      </c>
      <c r="J320" s="42">
        <v>74</v>
      </c>
      <c r="K320">
        <v>875.05</v>
      </c>
      <c r="L320" s="43">
        <f t="shared" si="17"/>
        <v>1.3150554773672424E-3</v>
      </c>
      <c r="M320" s="42"/>
      <c r="N320" s="6">
        <v>2603</v>
      </c>
      <c r="O320" s="41">
        <v>665409.18999999994</v>
      </c>
      <c r="P320" s="41">
        <v>665409.18999999994</v>
      </c>
    </row>
    <row r="321" spans="1:16" x14ac:dyDescent="0.35">
      <c r="A321" s="45">
        <v>2022</v>
      </c>
      <c r="B321" s="45" t="s">
        <v>2</v>
      </c>
      <c r="C321" s="47" t="s">
        <v>74</v>
      </c>
      <c r="D321" s="45">
        <v>6</v>
      </c>
      <c r="E321" s="42">
        <v>7526.7</v>
      </c>
      <c r="F321" s="46">
        <f t="shared" si="16"/>
        <v>2.1253985122210413</v>
      </c>
      <c r="G321" s="42">
        <v>53</v>
      </c>
      <c r="H321" s="42">
        <v>1346</v>
      </c>
      <c r="I321" s="44">
        <f t="shared" si="20"/>
        <v>5.591901931649331</v>
      </c>
      <c r="J321" s="42">
        <v>73</v>
      </c>
      <c r="K321">
        <v>7526.7</v>
      </c>
      <c r="L321" s="43">
        <f t="shared" si="17"/>
        <v>5.1928166498589655E-3</v>
      </c>
      <c r="M321" s="42"/>
      <c r="N321" s="6">
        <v>2823</v>
      </c>
      <c r="O321" s="41">
        <v>1449444.5899999996</v>
      </c>
      <c r="P321" s="41">
        <v>1449444.5899999996</v>
      </c>
    </row>
    <row r="322" spans="1:16" x14ac:dyDescent="0.35">
      <c r="A322" s="45">
        <v>2022</v>
      </c>
      <c r="B322" s="45" t="s">
        <v>2</v>
      </c>
      <c r="C322" s="47" t="s">
        <v>48</v>
      </c>
      <c r="D322" s="45">
        <v>3</v>
      </c>
      <c r="E322" s="42">
        <v>15775</v>
      </c>
      <c r="F322" s="46">
        <f t="shared" ref="F322:F385" si="23">(D322/N322)*1000</f>
        <v>1.8292682926829269</v>
      </c>
      <c r="G322" s="42">
        <v>56</v>
      </c>
      <c r="H322" s="42">
        <v>2768</v>
      </c>
      <c r="I322" s="44">
        <f t="shared" si="20"/>
        <v>5.6990606936416182</v>
      </c>
      <c r="J322" s="42">
        <v>72</v>
      </c>
      <c r="K322">
        <v>15775</v>
      </c>
      <c r="L322" s="43">
        <f t="shared" ref="L322:L385" si="24">K322/O322</f>
        <v>7.7703958606621007E-2</v>
      </c>
      <c r="M322" s="42"/>
      <c r="N322" s="6">
        <v>1640</v>
      </c>
      <c r="O322" s="41">
        <v>203014.10999999996</v>
      </c>
      <c r="P322" s="41">
        <v>203014.10999999996</v>
      </c>
    </row>
    <row r="323" spans="1:16" x14ac:dyDescent="0.35">
      <c r="A323" s="45">
        <v>2022</v>
      </c>
      <c r="B323" s="45" t="s">
        <v>2</v>
      </c>
      <c r="C323" s="47" t="s">
        <v>61</v>
      </c>
      <c r="D323" s="45">
        <v>86</v>
      </c>
      <c r="E323" s="42">
        <v>38399.040000000001</v>
      </c>
      <c r="F323" s="46">
        <f t="shared" si="23"/>
        <v>6.3543667799615777</v>
      </c>
      <c r="G323" s="42">
        <v>16</v>
      </c>
      <c r="H323" s="42">
        <v>6368</v>
      </c>
      <c r="I323" s="44">
        <f t="shared" si="20"/>
        <v>6.03</v>
      </c>
      <c r="J323" s="42">
        <v>71</v>
      </c>
      <c r="K323">
        <v>38399.040000000001</v>
      </c>
      <c r="L323" s="43">
        <f t="shared" si="24"/>
        <v>6.6449008076063095E-3</v>
      </c>
      <c r="M323" s="42"/>
      <c r="N323" s="6">
        <v>13534</v>
      </c>
      <c r="O323" s="41">
        <v>5778722.8299999973</v>
      </c>
      <c r="P323" s="41">
        <v>5778722.8299999973</v>
      </c>
    </row>
    <row r="324" spans="1:16" x14ac:dyDescent="0.35">
      <c r="A324" s="45">
        <v>2022</v>
      </c>
      <c r="B324" s="45" t="s">
        <v>2</v>
      </c>
      <c r="C324" s="47" t="s">
        <v>47</v>
      </c>
      <c r="D324" s="45">
        <v>14</v>
      </c>
      <c r="E324" s="42">
        <v>57442</v>
      </c>
      <c r="F324" s="46">
        <f t="shared" si="23"/>
        <v>0.83582089552238803</v>
      </c>
      <c r="G324" s="42">
        <v>72</v>
      </c>
      <c r="H324" s="42">
        <v>9482</v>
      </c>
      <c r="I324" s="44">
        <f t="shared" si="20"/>
        <v>6.0580046403712293</v>
      </c>
      <c r="J324" s="42">
        <v>70</v>
      </c>
      <c r="K324">
        <v>39424</v>
      </c>
      <c r="L324" s="43">
        <f t="shared" si="24"/>
        <v>9.460401599855086E-3</v>
      </c>
      <c r="M324" s="42"/>
      <c r="N324" s="6">
        <v>16750</v>
      </c>
      <c r="O324" s="41">
        <v>4167264.9499999974</v>
      </c>
      <c r="P324" s="41">
        <v>4167264.9499999974</v>
      </c>
    </row>
    <row r="325" spans="1:16" x14ac:dyDescent="0.35">
      <c r="A325" s="45">
        <v>2022</v>
      </c>
      <c r="B325" s="45" t="s">
        <v>2</v>
      </c>
      <c r="C325" s="47" t="s">
        <v>75</v>
      </c>
      <c r="D325" s="45">
        <v>30</v>
      </c>
      <c r="E325" s="42">
        <v>23336</v>
      </c>
      <c r="F325" s="46">
        <f t="shared" si="23"/>
        <v>2.4092515258592995</v>
      </c>
      <c r="G325" s="42">
        <v>48</v>
      </c>
      <c r="H325" s="42">
        <v>3840.5</v>
      </c>
      <c r="I325" s="44">
        <f t="shared" si="20"/>
        <v>6.0762921494597055</v>
      </c>
      <c r="J325" s="42">
        <v>69</v>
      </c>
      <c r="K325">
        <v>10921</v>
      </c>
      <c r="L325" s="43">
        <f t="shared" si="24"/>
        <v>4.7103712169327058E-3</v>
      </c>
      <c r="M325" s="42"/>
      <c r="N325" s="6">
        <v>12452</v>
      </c>
      <c r="O325" s="41">
        <v>2318500.9200000004</v>
      </c>
      <c r="P325" s="41">
        <v>2318500.9200000004</v>
      </c>
    </row>
    <row r="326" spans="1:16" x14ac:dyDescent="0.35">
      <c r="A326" s="45">
        <v>2022</v>
      </c>
      <c r="B326" s="45" t="s">
        <v>2</v>
      </c>
      <c r="C326" s="47" t="s">
        <v>71</v>
      </c>
      <c r="D326" s="45">
        <v>12</v>
      </c>
      <c r="E326" s="42">
        <v>21527.26</v>
      </c>
      <c r="F326" s="46">
        <f t="shared" si="23"/>
        <v>2.7316184839517414</v>
      </c>
      <c r="G326" s="42">
        <v>41</v>
      </c>
      <c r="H326" s="42">
        <v>3447.5</v>
      </c>
      <c r="I326" s="44">
        <f t="shared" si="20"/>
        <v>6.2443103698332116</v>
      </c>
      <c r="J326" s="42">
        <v>68</v>
      </c>
      <c r="K326">
        <v>21527.26</v>
      </c>
      <c r="L326" s="43">
        <f t="shared" si="24"/>
        <v>1.7930210387117711E-2</v>
      </c>
      <c r="M326" s="42"/>
      <c r="N326" s="6">
        <v>4393</v>
      </c>
      <c r="O326" s="41">
        <v>1200613.9099999995</v>
      </c>
      <c r="P326" s="41">
        <v>1200613.9099999995</v>
      </c>
    </row>
    <row r="327" spans="1:16" x14ac:dyDescent="0.35">
      <c r="A327" s="45">
        <v>2022</v>
      </c>
      <c r="B327" s="45" t="s">
        <v>2</v>
      </c>
      <c r="C327" s="47" t="s">
        <v>56</v>
      </c>
      <c r="D327" s="45">
        <v>54</v>
      </c>
      <c r="E327" s="42">
        <v>95534.54</v>
      </c>
      <c r="F327" s="46">
        <f t="shared" si="23"/>
        <v>5.0637659414853706</v>
      </c>
      <c r="G327" s="42">
        <v>24</v>
      </c>
      <c r="H327" s="42">
        <v>14991</v>
      </c>
      <c r="I327" s="44">
        <f t="shared" si="20"/>
        <v>6.3727930091388165</v>
      </c>
      <c r="J327" s="42">
        <v>67</v>
      </c>
      <c r="K327">
        <v>12898.32</v>
      </c>
      <c r="L327" s="43">
        <f t="shared" si="24"/>
        <v>8.5716481025554601E-3</v>
      </c>
      <c r="M327" s="42"/>
      <c r="N327" s="6">
        <v>10664</v>
      </c>
      <c r="O327" s="41">
        <v>1504765.4600000007</v>
      </c>
      <c r="P327" s="41">
        <v>1504765.4600000007</v>
      </c>
    </row>
    <row r="328" spans="1:16" x14ac:dyDescent="0.35">
      <c r="A328" s="45">
        <v>2022</v>
      </c>
      <c r="B328" s="45" t="s">
        <v>2</v>
      </c>
      <c r="C328" s="47" t="s">
        <v>45</v>
      </c>
      <c r="D328" s="45">
        <v>9</v>
      </c>
      <c r="E328" s="42">
        <v>36146.92</v>
      </c>
      <c r="F328" s="46">
        <f t="shared" si="23"/>
        <v>1.7674783974862529</v>
      </c>
      <c r="G328" s="42">
        <v>57</v>
      </c>
      <c r="H328" s="42">
        <v>5656.75</v>
      </c>
      <c r="I328" s="44">
        <f t="shared" si="20"/>
        <v>6.390050824236531</v>
      </c>
      <c r="J328" s="42">
        <v>66</v>
      </c>
      <c r="K328">
        <v>9406.92</v>
      </c>
      <c r="L328" s="43">
        <f t="shared" si="24"/>
        <v>1.1183175928426969E-2</v>
      </c>
      <c r="M328" s="42"/>
      <c r="N328" s="6">
        <v>5092</v>
      </c>
      <c r="O328" s="41">
        <v>841167.13000000012</v>
      </c>
      <c r="P328" s="41">
        <v>841167.13000000012</v>
      </c>
    </row>
    <row r="329" spans="1:16" x14ac:dyDescent="0.35">
      <c r="A329" s="45">
        <v>2022</v>
      </c>
      <c r="B329" s="45" t="s">
        <v>2</v>
      </c>
      <c r="C329" s="47" t="s">
        <v>66</v>
      </c>
      <c r="D329" s="45">
        <v>24</v>
      </c>
      <c r="E329" s="42">
        <v>34916.18</v>
      </c>
      <c r="F329" s="46">
        <f t="shared" si="23"/>
        <v>4.0962621607782896</v>
      </c>
      <c r="G329" s="42">
        <v>30</v>
      </c>
      <c r="H329" s="42">
        <v>5402</v>
      </c>
      <c r="I329" s="44">
        <f t="shared" si="20"/>
        <v>6.4635653461680862</v>
      </c>
      <c r="J329" s="42">
        <v>65</v>
      </c>
      <c r="K329">
        <v>14164.68</v>
      </c>
      <c r="L329" s="43">
        <f t="shared" si="24"/>
        <v>1.1865720403301206E-2</v>
      </c>
      <c r="M329" s="42"/>
      <c r="N329" s="6">
        <v>5859</v>
      </c>
      <c r="O329" s="41">
        <v>1193747.9999999993</v>
      </c>
      <c r="P329" s="41">
        <v>1193747.9999999993</v>
      </c>
    </row>
    <row r="330" spans="1:16" x14ac:dyDescent="0.35">
      <c r="A330" s="45">
        <v>2022</v>
      </c>
      <c r="B330" s="45" t="s">
        <v>2</v>
      </c>
      <c r="C330" s="47" t="s">
        <v>29</v>
      </c>
      <c r="D330" s="45">
        <v>7</v>
      </c>
      <c r="E330" s="42">
        <v>7704.73</v>
      </c>
      <c r="F330" s="46">
        <f t="shared" si="23"/>
        <v>1.4586372160866847</v>
      </c>
      <c r="G330" s="42">
        <v>60</v>
      </c>
      <c r="H330" s="42">
        <v>1176.5</v>
      </c>
      <c r="I330" s="44">
        <f t="shared" si="20"/>
        <v>6.5488567785805349</v>
      </c>
      <c r="J330" s="42">
        <v>64</v>
      </c>
      <c r="K330">
        <v>7704.73</v>
      </c>
      <c r="L330" s="43">
        <f t="shared" si="24"/>
        <v>1.0158026058537356E-2</v>
      </c>
      <c r="M330" s="42"/>
      <c r="N330" s="6">
        <v>4799</v>
      </c>
      <c r="O330" s="41">
        <v>758486.93</v>
      </c>
      <c r="P330" s="41">
        <v>758486.93</v>
      </c>
    </row>
    <row r="331" spans="1:16" x14ac:dyDescent="0.35">
      <c r="A331" s="45">
        <v>2022</v>
      </c>
      <c r="B331" s="45" t="s">
        <v>2</v>
      </c>
      <c r="C331" s="47" t="s">
        <v>70</v>
      </c>
      <c r="D331" s="45">
        <v>69</v>
      </c>
      <c r="E331" s="42">
        <v>31898.25</v>
      </c>
      <c r="F331" s="46">
        <f t="shared" si="23"/>
        <v>11.406844106463879</v>
      </c>
      <c r="G331" s="42">
        <v>6</v>
      </c>
      <c r="H331" s="42">
        <v>4866</v>
      </c>
      <c r="I331" s="44">
        <f t="shared" si="20"/>
        <v>6.5553329223181258</v>
      </c>
      <c r="J331" s="42">
        <v>63</v>
      </c>
      <c r="K331">
        <v>31898.25</v>
      </c>
      <c r="L331" s="43">
        <f t="shared" si="24"/>
        <v>2.4315063862102256E-2</v>
      </c>
      <c r="M331" s="42"/>
      <c r="N331" s="6">
        <v>6049</v>
      </c>
      <c r="O331" s="41">
        <v>1311871.9400000009</v>
      </c>
      <c r="P331" s="41">
        <v>1311871.9400000009</v>
      </c>
    </row>
    <row r="332" spans="1:16" x14ac:dyDescent="0.35">
      <c r="A332" s="45">
        <v>2022</v>
      </c>
      <c r="B332" s="45" t="s">
        <v>2</v>
      </c>
      <c r="C332" s="47" t="s">
        <v>57</v>
      </c>
      <c r="D332" s="45">
        <v>5</v>
      </c>
      <c r="E332" s="42">
        <v>20071.45</v>
      </c>
      <c r="F332" s="46">
        <f t="shared" si="23"/>
        <v>0.98833761612966975</v>
      </c>
      <c r="G332" s="42">
        <v>69</v>
      </c>
      <c r="H332" s="42">
        <v>3056.3</v>
      </c>
      <c r="I332" s="44">
        <f t="shared" si="20"/>
        <v>6.5672381637928217</v>
      </c>
      <c r="J332" s="42">
        <v>62</v>
      </c>
      <c r="K332">
        <v>15988.95</v>
      </c>
      <c r="L332" s="43">
        <f t="shared" si="24"/>
        <v>1.5752510643667495E-2</v>
      </c>
      <c r="M332" s="42"/>
      <c r="N332" s="6">
        <v>5059</v>
      </c>
      <c r="O332" s="41">
        <v>1015009.6299999998</v>
      </c>
      <c r="P332" s="41">
        <v>1015009.6299999998</v>
      </c>
    </row>
    <row r="333" spans="1:16" x14ac:dyDescent="0.35">
      <c r="A333" s="45">
        <v>2022</v>
      </c>
      <c r="B333" s="45" t="s">
        <v>2</v>
      </c>
      <c r="C333" s="47" t="s">
        <v>67</v>
      </c>
      <c r="D333" s="45">
        <v>85</v>
      </c>
      <c r="E333" s="42">
        <v>85011</v>
      </c>
      <c r="F333" s="46">
        <f t="shared" si="23"/>
        <v>6.3182933174756561</v>
      </c>
      <c r="G333" s="42">
        <v>17</v>
      </c>
      <c r="H333" s="42">
        <v>12833</v>
      </c>
      <c r="I333" s="44">
        <f t="shared" si="20"/>
        <v>6.624405828722824</v>
      </c>
      <c r="J333" s="42">
        <v>61</v>
      </c>
      <c r="K333">
        <v>32756</v>
      </c>
      <c r="L333" s="43">
        <f t="shared" si="24"/>
        <v>1.1120833333786002E-2</v>
      </c>
      <c r="M333" s="42"/>
      <c r="N333" s="6">
        <v>13453</v>
      </c>
      <c r="O333" s="41">
        <v>2945462.7200000011</v>
      </c>
      <c r="P333" s="41">
        <v>2945462.7200000011</v>
      </c>
    </row>
    <row r="334" spans="1:16" x14ac:dyDescent="0.35">
      <c r="A334" s="45">
        <v>2022</v>
      </c>
      <c r="B334" s="45" t="s">
        <v>2</v>
      </c>
      <c r="C334" s="47" t="s">
        <v>37</v>
      </c>
      <c r="D334" s="45">
        <v>51</v>
      </c>
      <c r="E334" s="42">
        <v>113410</v>
      </c>
      <c r="F334" s="46">
        <f t="shared" si="23"/>
        <v>6.6010872378980068</v>
      </c>
      <c r="G334" s="42">
        <v>15</v>
      </c>
      <c r="H334" s="42">
        <v>17012</v>
      </c>
      <c r="I334" s="44">
        <f t="shared" si="20"/>
        <v>6.6664707265459677</v>
      </c>
      <c r="J334" s="42">
        <v>60</v>
      </c>
      <c r="K334">
        <v>58089</v>
      </c>
      <c r="L334" s="43">
        <f t="shared" si="24"/>
        <v>3.642887435524518E-2</v>
      </c>
      <c r="M334" s="42"/>
      <c r="N334" s="6">
        <v>7726</v>
      </c>
      <c r="O334" s="41">
        <v>1594586.7399999995</v>
      </c>
      <c r="P334" s="41">
        <v>1594586.7399999995</v>
      </c>
    </row>
    <row r="335" spans="1:16" x14ac:dyDescent="0.35">
      <c r="A335" s="45">
        <v>2022</v>
      </c>
      <c r="B335" s="45" t="s">
        <v>2</v>
      </c>
      <c r="C335" s="47" t="s">
        <v>82</v>
      </c>
      <c r="D335" s="45">
        <v>7</v>
      </c>
      <c r="E335" s="42">
        <v>37130</v>
      </c>
      <c r="F335" s="46">
        <f t="shared" si="23"/>
        <v>1.1941316956670078</v>
      </c>
      <c r="G335" s="42">
        <v>66</v>
      </c>
      <c r="H335" s="42">
        <v>5550</v>
      </c>
      <c r="I335" s="44">
        <f t="shared" si="20"/>
        <v>6.6900900900900897</v>
      </c>
      <c r="J335" s="42">
        <v>59</v>
      </c>
      <c r="K335">
        <v>37130</v>
      </c>
      <c r="L335" s="43">
        <f t="shared" si="24"/>
        <v>2.5446643942327041E-2</v>
      </c>
      <c r="M335" s="42"/>
      <c r="N335" s="6">
        <v>5862</v>
      </c>
      <c r="O335" s="41">
        <v>1459131.5099999998</v>
      </c>
      <c r="P335" s="41">
        <v>1459131.5099999998</v>
      </c>
    </row>
    <row r="336" spans="1:16" x14ac:dyDescent="0.35">
      <c r="A336" s="45">
        <v>2022</v>
      </c>
      <c r="B336" s="45" t="s">
        <v>2</v>
      </c>
      <c r="C336" s="47" t="s">
        <v>20</v>
      </c>
      <c r="D336" s="45">
        <v>36</v>
      </c>
      <c r="E336" s="42">
        <v>117005</v>
      </c>
      <c r="F336" s="46">
        <f t="shared" si="23"/>
        <v>2.6795682917752139</v>
      </c>
      <c r="G336" s="42">
        <v>43</v>
      </c>
      <c r="H336" s="42">
        <v>17203</v>
      </c>
      <c r="I336" s="44">
        <f t="shared" si="20"/>
        <v>6.8014299831424747</v>
      </c>
      <c r="J336" s="42">
        <v>58</v>
      </c>
      <c r="K336">
        <v>45270</v>
      </c>
      <c r="L336" s="43">
        <f t="shared" si="24"/>
        <v>1.4377927485940637E-2</v>
      </c>
      <c r="M336" s="42"/>
      <c r="N336" s="6">
        <v>13435</v>
      </c>
      <c r="O336" s="41">
        <v>3148576.1800000016</v>
      </c>
      <c r="P336" s="41">
        <v>3148576.1800000016</v>
      </c>
    </row>
    <row r="337" spans="1:16" x14ac:dyDescent="0.35">
      <c r="A337" s="45">
        <v>2022</v>
      </c>
      <c r="B337" s="45" t="s">
        <v>2</v>
      </c>
      <c r="C337" s="47" t="s">
        <v>51</v>
      </c>
      <c r="D337" s="45">
        <v>45</v>
      </c>
      <c r="E337" s="42">
        <v>33562.379999999997</v>
      </c>
      <c r="F337" s="46">
        <f t="shared" si="23"/>
        <v>6.0769750168804855</v>
      </c>
      <c r="G337" s="42">
        <v>19</v>
      </c>
      <c r="H337" s="42">
        <v>4929</v>
      </c>
      <c r="I337" s="44">
        <f t="shared" ref="I337:I400" si="25">E337/H337</f>
        <v>6.809166159464394</v>
      </c>
      <c r="J337" s="42">
        <v>57</v>
      </c>
      <c r="K337">
        <v>28786</v>
      </c>
      <c r="L337" s="43">
        <f t="shared" si="24"/>
        <v>1.9402500319454421E-2</v>
      </c>
      <c r="M337" s="42"/>
      <c r="N337" s="6">
        <v>7405</v>
      </c>
      <c r="O337" s="41">
        <v>1483623.2200000002</v>
      </c>
      <c r="P337" s="41">
        <v>1483623.2200000002</v>
      </c>
    </row>
    <row r="338" spans="1:16" x14ac:dyDescent="0.35">
      <c r="A338" s="45">
        <v>2022</v>
      </c>
      <c r="B338" s="45" t="s">
        <v>2</v>
      </c>
      <c r="C338" s="47" t="s">
        <v>69</v>
      </c>
      <c r="D338" s="45">
        <v>43</v>
      </c>
      <c r="E338" s="42">
        <v>75375.210000000006</v>
      </c>
      <c r="F338" s="46">
        <f t="shared" si="23"/>
        <v>8.8386433710174721</v>
      </c>
      <c r="G338" s="42">
        <v>8</v>
      </c>
      <c r="H338" s="42">
        <v>10991.8</v>
      </c>
      <c r="I338" s="44">
        <f t="shared" si="25"/>
        <v>6.8574037009407025</v>
      </c>
      <c r="J338" s="42">
        <v>56</v>
      </c>
      <c r="K338">
        <v>13454</v>
      </c>
      <c r="L338" s="43">
        <f t="shared" si="24"/>
        <v>7.397202608235824E-3</v>
      </c>
      <c r="M338" s="42"/>
      <c r="N338" s="6">
        <v>4865</v>
      </c>
      <c r="O338" s="41">
        <v>1818795.6600000004</v>
      </c>
      <c r="P338" s="41">
        <v>1818795.6600000004</v>
      </c>
    </row>
    <row r="339" spans="1:16" x14ac:dyDescent="0.35">
      <c r="A339" s="45">
        <v>2022</v>
      </c>
      <c r="B339" s="45" t="s">
        <v>2</v>
      </c>
      <c r="C339" s="47" t="s">
        <v>31</v>
      </c>
      <c r="D339" s="45">
        <v>14</v>
      </c>
      <c r="E339" s="42">
        <v>14770.46</v>
      </c>
      <c r="F339" s="46">
        <f t="shared" si="23"/>
        <v>3.1439479002919382</v>
      </c>
      <c r="G339" s="42">
        <v>37</v>
      </c>
      <c r="H339" s="42">
        <v>2147</v>
      </c>
      <c r="I339" s="44">
        <f t="shared" si="25"/>
        <v>6.8795808104331622</v>
      </c>
      <c r="J339" s="42">
        <v>55</v>
      </c>
      <c r="K339">
        <v>2201.96</v>
      </c>
      <c r="L339" s="43">
        <f t="shared" si="24"/>
        <v>1.4801471787757926E-3</v>
      </c>
      <c r="M339" s="42"/>
      <c r="N339" s="6">
        <v>4453</v>
      </c>
      <c r="O339" s="41">
        <v>1487662.8700000008</v>
      </c>
      <c r="P339" s="41">
        <v>1487662.8700000008</v>
      </c>
    </row>
    <row r="340" spans="1:16" x14ac:dyDescent="0.35">
      <c r="A340" s="45">
        <v>2022</v>
      </c>
      <c r="B340" s="45" t="s">
        <v>2</v>
      </c>
      <c r="C340" s="47" t="s">
        <v>32</v>
      </c>
      <c r="D340" s="45">
        <v>69</v>
      </c>
      <c r="E340" s="42">
        <v>56112.2</v>
      </c>
      <c r="F340" s="46">
        <f t="shared" si="23"/>
        <v>12.067156348373556</v>
      </c>
      <c r="G340" s="42">
        <v>4</v>
      </c>
      <c r="H340" s="42">
        <v>8123</v>
      </c>
      <c r="I340" s="44">
        <f t="shared" si="25"/>
        <v>6.9078173088760311</v>
      </c>
      <c r="J340" s="42">
        <v>54</v>
      </c>
      <c r="K340">
        <v>11013.9</v>
      </c>
      <c r="L340" s="43">
        <f t="shared" si="24"/>
        <v>9.5829962309352517E-3</v>
      </c>
      <c r="M340" s="42"/>
      <c r="N340" s="6">
        <v>5718</v>
      </c>
      <c r="O340" s="41">
        <v>1149316.95</v>
      </c>
      <c r="P340" s="41">
        <v>1149316.95</v>
      </c>
    </row>
    <row r="341" spans="1:16" x14ac:dyDescent="0.35">
      <c r="A341" s="45">
        <v>2022</v>
      </c>
      <c r="B341" s="45" t="s">
        <v>2</v>
      </c>
      <c r="C341" s="47" t="s">
        <v>80</v>
      </c>
      <c r="D341" s="45">
        <v>1</v>
      </c>
      <c r="E341" s="42">
        <v>2702</v>
      </c>
      <c r="F341" s="46">
        <f t="shared" si="23"/>
        <v>0.23201856148491878</v>
      </c>
      <c r="G341" s="42">
        <v>76</v>
      </c>
      <c r="H341" s="42">
        <v>389</v>
      </c>
      <c r="I341" s="44">
        <f t="shared" si="25"/>
        <v>6.946015424164524</v>
      </c>
      <c r="J341" s="42">
        <v>53</v>
      </c>
      <c r="K341">
        <v>0</v>
      </c>
      <c r="L341" s="43">
        <f t="shared" si="24"/>
        <v>0</v>
      </c>
      <c r="M341" s="42"/>
      <c r="N341" s="6">
        <v>4310</v>
      </c>
      <c r="O341" s="41">
        <v>656879.12000000011</v>
      </c>
      <c r="P341" s="41">
        <v>656879.12000000011</v>
      </c>
    </row>
    <row r="342" spans="1:16" x14ac:dyDescent="0.35">
      <c r="A342" s="45">
        <v>2022</v>
      </c>
      <c r="B342" s="45" t="s">
        <v>2</v>
      </c>
      <c r="C342" s="47" t="s">
        <v>91</v>
      </c>
      <c r="D342" s="45">
        <v>87</v>
      </c>
      <c r="E342" s="42">
        <v>128091.52</v>
      </c>
      <c r="F342" s="46">
        <f t="shared" si="23"/>
        <v>7.2169224388220652</v>
      </c>
      <c r="G342" s="42">
        <v>14</v>
      </c>
      <c r="H342" s="42">
        <v>18416</v>
      </c>
      <c r="I342" s="44">
        <f t="shared" si="25"/>
        <v>6.9554474370112951</v>
      </c>
      <c r="J342" s="42">
        <v>52</v>
      </c>
      <c r="K342">
        <v>87271.02</v>
      </c>
      <c r="L342" s="43">
        <f t="shared" si="24"/>
        <v>3.2605794366389863E-2</v>
      </c>
      <c r="M342" s="42"/>
      <c r="N342" s="6">
        <v>12055</v>
      </c>
      <c r="O342" s="41">
        <v>2676549.4199999985</v>
      </c>
      <c r="P342" s="41">
        <v>2676549.4199999985</v>
      </c>
    </row>
    <row r="343" spans="1:16" x14ac:dyDescent="0.35">
      <c r="A343" s="45">
        <v>2022</v>
      </c>
      <c r="B343" s="45" t="s">
        <v>2</v>
      </c>
      <c r="C343" s="47" t="s">
        <v>53</v>
      </c>
      <c r="D343" s="45">
        <v>2</v>
      </c>
      <c r="E343" s="42">
        <v>10650</v>
      </c>
      <c r="F343" s="46">
        <f t="shared" si="23"/>
        <v>0.46849379245724992</v>
      </c>
      <c r="G343" s="42">
        <v>75</v>
      </c>
      <c r="H343" s="42">
        <v>1522</v>
      </c>
      <c r="I343" s="44">
        <f t="shared" si="25"/>
        <v>6.9973718791064385</v>
      </c>
      <c r="J343" s="42">
        <v>51</v>
      </c>
      <c r="K343">
        <v>2950</v>
      </c>
      <c r="L343" s="43">
        <f t="shared" si="24"/>
        <v>3.5734726756713425E-3</v>
      </c>
      <c r="M343" s="42"/>
      <c r="N343" s="6">
        <v>4269</v>
      </c>
      <c r="O343" s="41">
        <v>825527.50999999978</v>
      </c>
      <c r="P343" s="41">
        <v>825527.50999999978</v>
      </c>
    </row>
    <row r="344" spans="1:16" x14ac:dyDescent="0.35">
      <c r="A344" s="45">
        <v>2022</v>
      </c>
      <c r="B344" s="45" t="s">
        <v>2</v>
      </c>
      <c r="C344" s="47" t="s">
        <v>23</v>
      </c>
      <c r="D344" s="45">
        <v>18</v>
      </c>
      <c r="E344" s="42">
        <v>57092</v>
      </c>
      <c r="F344" s="46">
        <f t="shared" si="23"/>
        <v>2.1241444418220441</v>
      </c>
      <c r="G344" s="42">
        <v>54</v>
      </c>
      <c r="H344" s="42">
        <v>8156</v>
      </c>
      <c r="I344" s="44">
        <f t="shared" si="25"/>
        <v>7</v>
      </c>
      <c r="J344" s="42">
        <v>50</v>
      </c>
      <c r="K344">
        <v>0</v>
      </c>
      <c r="L344" s="43">
        <f t="shared" si="24"/>
        <v>0</v>
      </c>
      <c r="M344" s="42"/>
      <c r="N344" s="6">
        <v>8474</v>
      </c>
      <c r="O344" s="41">
        <v>2562701.3400000031</v>
      </c>
      <c r="P344" s="41">
        <v>2562701.3400000031</v>
      </c>
    </row>
    <row r="345" spans="1:16" x14ac:dyDescent="0.35">
      <c r="A345" s="45">
        <v>2022</v>
      </c>
      <c r="B345" s="45" t="s">
        <v>2</v>
      </c>
      <c r="C345" s="47" t="s">
        <v>92</v>
      </c>
      <c r="D345" s="45">
        <v>75</v>
      </c>
      <c r="E345" s="42">
        <v>80408.27</v>
      </c>
      <c r="F345" s="46">
        <f t="shared" si="23"/>
        <v>7.2296124927703875</v>
      </c>
      <c r="G345" s="42">
        <v>13</v>
      </c>
      <c r="H345" s="42">
        <v>11478</v>
      </c>
      <c r="I345" s="44">
        <f t="shared" si="25"/>
        <v>7.0054251611779055</v>
      </c>
      <c r="J345" s="42">
        <v>49</v>
      </c>
      <c r="K345">
        <v>49667.65</v>
      </c>
      <c r="L345" s="43">
        <f t="shared" si="24"/>
        <v>2.4369926272602982E-2</v>
      </c>
      <c r="M345" s="42"/>
      <c r="N345" s="6">
        <v>10374</v>
      </c>
      <c r="O345" s="41">
        <v>2038071.41</v>
      </c>
      <c r="P345" s="41">
        <v>2038071.41</v>
      </c>
    </row>
    <row r="346" spans="1:16" x14ac:dyDescent="0.35">
      <c r="A346" s="45">
        <v>2022</v>
      </c>
      <c r="B346" s="45" t="s">
        <v>2</v>
      </c>
      <c r="C346" s="47" t="s">
        <v>33</v>
      </c>
      <c r="D346" s="45">
        <v>65</v>
      </c>
      <c r="E346" s="42">
        <v>28242.799999999999</v>
      </c>
      <c r="F346" s="46">
        <f t="shared" si="23"/>
        <v>11.917858452511918</v>
      </c>
      <c r="G346" s="42">
        <v>5</v>
      </c>
      <c r="H346" s="42">
        <v>3992</v>
      </c>
      <c r="I346" s="44">
        <f t="shared" si="25"/>
        <v>7.074849699398797</v>
      </c>
      <c r="J346" s="42">
        <v>48</v>
      </c>
      <c r="K346">
        <v>14512.8</v>
      </c>
      <c r="L346" s="43">
        <f t="shared" si="24"/>
        <v>9.0640355864699523E-3</v>
      </c>
      <c r="M346" s="42"/>
      <c r="N346" s="6">
        <v>5454</v>
      </c>
      <c r="O346" s="41">
        <v>1601141.1099999999</v>
      </c>
      <c r="P346" s="41">
        <v>1601141.1099999999</v>
      </c>
    </row>
    <row r="347" spans="1:16" x14ac:dyDescent="0.35">
      <c r="A347" s="45">
        <v>2022</v>
      </c>
      <c r="B347" s="45" t="s">
        <v>2</v>
      </c>
      <c r="C347" s="47" t="s">
        <v>87</v>
      </c>
      <c r="D347" s="45">
        <v>13</v>
      </c>
      <c r="E347" s="42">
        <v>56969.41</v>
      </c>
      <c r="F347" s="46">
        <f t="shared" si="23"/>
        <v>0.96654275092936803</v>
      </c>
      <c r="G347" s="42">
        <v>70</v>
      </c>
      <c r="H347" s="42">
        <v>8012</v>
      </c>
      <c r="I347" s="44">
        <f t="shared" si="25"/>
        <v>7.1105104842735898</v>
      </c>
      <c r="J347" s="42">
        <v>47</v>
      </c>
      <c r="K347">
        <v>25409.91</v>
      </c>
      <c r="L347" s="43">
        <f t="shared" si="24"/>
        <v>6.9818599343427481E-3</v>
      </c>
      <c r="M347" s="42"/>
      <c r="N347" s="6">
        <v>13450</v>
      </c>
      <c r="O347" s="41">
        <v>3639418.4700000021</v>
      </c>
      <c r="P347" s="41">
        <v>3639418.4700000021</v>
      </c>
    </row>
    <row r="348" spans="1:16" x14ac:dyDescent="0.35">
      <c r="A348" s="45">
        <v>2022</v>
      </c>
      <c r="B348" s="45" t="s">
        <v>2</v>
      </c>
      <c r="C348" s="47" t="s">
        <v>52</v>
      </c>
      <c r="D348" s="45">
        <v>118</v>
      </c>
      <c r="E348" s="42">
        <v>290996.28999999998</v>
      </c>
      <c r="F348" s="46">
        <f t="shared" si="23"/>
        <v>2.1902552204176331</v>
      </c>
      <c r="G348" s="42">
        <v>51</v>
      </c>
      <c r="H348" s="42">
        <v>40819</v>
      </c>
      <c r="I348" s="44">
        <f t="shared" si="25"/>
        <v>7.1289421592885658</v>
      </c>
      <c r="J348" s="42">
        <v>46</v>
      </c>
      <c r="K348">
        <v>147922.29</v>
      </c>
      <c r="L348" s="43">
        <f t="shared" si="24"/>
        <v>1.5035492686683702E-2</v>
      </c>
      <c r="M348" s="42"/>
      <c r="N348" s="6">
        <v>53875</v>
      </c>
      <c r="O348" s="41">
        <v>9838207.0399999935</v>
      </c>
      <c r="P348" s="41">
        <v>9838207.0399999935</v>
      </c>
    </row>
    <row r="349" spans="1:16" x14ac:dyDescent="0.35">
      <c r="A349" s="45">
        <v>2022</v>
      </c>
      <c r="B349" s="45" t="s">
        <v>2</v>
      </c>
      <c r="C349" s="47" t="s">
        <v>83</v>
      </c>
      <c r="D349" s="45">
        <v>24</v>
      </c>
      <c r="E349" s="42">
        <v>54415.08</v>
      </c>
      <c r="F349" s="46">
        <f t="shared" si="23"/>
        <v>2.2465599550688009</v>
      </c>
      <c r="G349" s="42">
        <v>49</v>
      </c>
      <c r="H349" s="42">
        <v>7631.86</v>
      </c>
      <c r="I349" s="44">
        <f t="shared" si="25"/>
        <v>7.1299892817740371</v>
      </c>
      <c r="J349" s="42">
        <v>45</v>
      </c>
      <c r="K349">
        <v>28830.080000000002</v>
      </c>
      <c r="L349" s="43">
        <f t="shared" si="24"/>
        <v>1.1135957785852671E-2</v>
      </c>
      <c r="M349" s="42"/>
      <c r="N349" s="6">
        <v>10683</v>
      </c>
      <c r="O349" s="41">
        <v>2588917.8599999971</v>
      </c>
      <c r="P349" s="41">
        <v>2588917.8599999971</v>
      </c>
    </row>
    <row r="350" spans="1:16" x14ac:dyDescent="0.35">
      <c r="A350" s="45">
        <v>2022</v>
      </c>
      <c r="B350" s="45" t="s">
        <v>2</v>
      </c>
      <c r="C350" s="47" t="s">
        <v>24</v>
      </c>
      <c r="D350" s="45">
        <v>7</v>
      </c>
      <c r="E350" s="42">
        <v>32771.449999999997</v>
      </c>
      <c r="F350" s="46">
        <f t="shared" si="23"/>
        <v>1.4966859097712208</v>
      </c>
      <c r="G350" s="42">
        <v>59</v>
      </c>
      <c r="H350" s="42">
        <v>4588</v>
      </c>
      <c r="I350" s="44">
        <f t="shared" si="25"/>
        <v>7.1428618134263289</v>
      </c>
      <c r="J350" s="42">
        <v>44</v>
      </c>
      <c r="K350">
        <v>32771.449999999997</v>
      </c>
      <c r="L350" s="43">
        <f t="shared" si="24"/>
        <v>2.2336454580134085E-2</v>
      </c>
      <c r="M350" s="42"/>
      <c r="N350" s="6">
        <v>4677</v>
      </c>
      <c r="O350" s="41">
        <v>1467173.3100000005</v>
      </c>
      <c r="P350" s="41">
        <v>1467173.3100000005</v>
      </c>
    </row>
    <row r="351" spans="1:16" x14ac:dyDescent="0.35">
      <c r="A351" s="45">
        <v>2022</v>
      </c>
      <c r="B351" s="45" t="s">
        <v>2</v>
      </c>
      <c r="C351" s="47" t="s">
        <v>59</v>
      </c>
      <c r="D351" s="45">
        <v>5</v>
      </c>
      <c r="E351" s="42">
        <v>11817.5</v>
      </c>
      <c r="F351" s="46">
        <f t="shared" si="23"/>
        <v>0.64532782653588017</v>
      </c>
      <c r="G351" s="42">
        <v>74</v>
      </c>
      <c r="H351" s="42">
        <v>1633</v>
      </c>
      <c r="I351" s="44">
        <f t="shared" si="25"/>
        <v>7.2366809552969995</v>
      </c>
      <c r="J351" s="42">
        <v>43</v>
      </c>
      <c r="K351">
        <v>4194.5</v>
      </c>
      <c r="L351" s="43">
        <f t="shared" si="24"/>
        <v>2.6950381504511839E-3</v>
      </c>
      <c r="M351" s="42"/>
      <c r="N351" s="6">
        <v>7748</v>
      </c>
      <c r="O351" s="41">
        <v>1556378.7100000002</v>
      </c>
      <c r="P351" s="41">
        <v>1556378.7100000002</v>
      </c>
    </row>
    <row r="352" spans="1:16" x14ac:dyDescent="0.35">
      <c r="A352" s="45">
        <v>2022</v>
      </c>
      <c r="B352" s="45" t="s">
        <v>2</v>
      </c>
      <c r="C352" s="47" t="s">
        <v>43</v>
      </c>
      <c r="D352" s="45">
        <v>85</v>
      </c>
      <c r="E352" s="42">
        <v>76422</v>
      </c>
      <c r="F352" s="46">
        <f t="shared" si="23"/>
        <v>6.3140692319120486</v>
      </c>
      <c r="G352" s="42">
        <v>18</v>
      </c>
      <c r="H352" s="42">
        <v>10534</v>
      </c>
      <c r="I352" s="44">
        <f t="shared" si="25"/>
        <v>7.2547940003797224</v>
      </c>
      <c r="J352" s="42">
        <v>42</v>
      </c>
      <c r="K352">
        <v>19510.25</v>
      </c>
      <c r="L352" s="43">
        <f t="shared" si="24"/>
        <v>7.2770933371492487E-3</v>
      </c>
      <c r="M352" s="42"/>
      <c r="N352" s="6">
        <v>13462</v>
      </c>
      <c r="O352" s="41">
        <v>2681049.850000001</v>
      </c>
      <c r="P352" s="41">
        <v>2681049.850000001</v>
      </c>
    </row>
    <row r="353" spans="1:16" x14ac:dyDescent="0.35">
      <c r="A353" s="45">
        <v>2022</v>
      </c>
      <c r="B353" s="45" t="s">
        <v>2</v>
      </c>
      <c r="C353" s="47" t="s">
        <v>55</v>
      </c>
      <c r="D353" s="45">
        <v>65</v>
      </c>
      <c r="E353" s="42">
        <v>114885.55</v>
      </c>
      <c r="F353" s="46">
        <f t="shared" si="23"/>
        <v>10.175328741390107</v>
      </c>
      <c r="G353" s="42">
        <v>7</v>
      </c>
      <c r="H353" s="42">
        <v>15624</v>
      </c>
      <c r="I353" s="44">
        <f t="shared" si="25"/>
        <v>7.3531458013312854</v>
      </c>
      <c r="J353" s="42">
        <v>41</v>
      </c>
      <c r="K353">
        <v>76913.55</v>
      </c>
      <c r="L353" s="43">
        <f t="shared" si="24"/>
        <v>4.9138281397815134E-2</v>
      </c>
      <c r="M353" s="42"/>
      <c r="N353" s="6">
        <v>6388</v>
      </c>
      <c r="O353" s="41">
        <v>1565247.0499999998</v>
      </c>
      <c r="P353" s="41">
        <v>1565247.0499999998</v>
      </c>
    </row>
    <row r="354" spans="1:16" x14ac:dyDescent="0.35">
      <c r="A354" s="45">
        <v>2022</v>
      </c>
      <c r="B354" s="45" t="s">
        <v>2</v>
      </c>
      <c r="C354" s="47" t="s">
        <v>60</v>
      </c>
      <c r="D354" s="45">
        <v>118</v>
      </c>
      <c r="E354" s="42">
        <v>76127.61</v>
      </c>
      <c r="F354" s="46">
        <f t="shared" si="23"/>
        <v>12.209001551991722</v>
      </c>
      <c r="G354" s="42">
        <v>3</v>
      </c>
      <c r="H354" s="42">
        <v>10272</v>
      </c>
      <c r="I354" s="44">
        <f t="shared" si="25"/>
        <v>7.4111769859813084</v>
      </c>
      <c r="J354" s="42">
        <v>40</v>
      </c>
      <c r="K354">
        <v>60955.11</v>
      </c>
      <c r="L354" s="43">
        <f t="shared" si="24"/>
        <v>3.2453614535227618E-2</v>
      </c>
      <c r="M354" s="42"/>
      <c r="N354" s="6">
        <v>9665</v>
      </c>
      <c r="O354" s="41">
        <v>1878222.5300000003</v>
      </c>
      <c r="P354" s="41">
        <v>1878222.5300000003</v>
      </c>
    </row>
    <row r="355" spans="1:16" x14ac:dyDescent="0.35">
      <c r="A355" s="45">
        <v>2022</v>
      </c>
      <c r="B355" s="45" t="s">
        <v>2</v>
      </c>
      <c r="C355" s="47" t="s">
        <v>16</v>
      </c>
      <c r="D355" s="45">
        <v>15</v>
      </c>
      <c r="E355" s="42">
        <v>28708.45</v>
      </c>
      <c r="F355" s="46">
        <f t="shared" si="23"/>
        <v>3.5919540229885056</v>
      </c>
      <c r="G355" s="42">
        <v>35</v>
      </c>
      <c r="H355" s="42">
        <v>3850.42</v>
      </c>
      <c r="I355" s="44">
        <f t="shared" si="25"/>
        <v>7.4559268858981618</v>
      </c>
      <c r="J355" s="42">
        <v>39</v>
      </c>
      <c r="K355">
        <v>11496.5</v>
      </c>
      <c r="L355" s="43">
        <f t="shared" si="24"/>
        <v>1.3021441834528094E-2</v>
      </c>
      <c r="M355" s="42"/>
      <c r="N355" s="6">
        <v>4176</v>
      </c>
      <c r="O355" s="41">
        <v>882889.94000000006</v>
      </c>
      <c r="P355" s="41">
        <v>882889.94000000006</v>
      </c>
    </row>
    <row r="356" spans="1:16" x14ac:dyDescent="0.35">
      <c r="A356" s="45">
        <v>2022</v>
      </c>
      <c r="B356" s="45" t="s">
        <v>2</v>
      </c>
      <c r="C356" s="47" t="s">
        <v>54</v>
      </c>
      <c r="D356" s="45">
        <v>16</v>
      </c>
      <c r="E356" s="42">
        <v>95970.2</v>
      </c>
      <c r="F356" s="46">
        <f t="shared" si="23"/>
        <v>3.7304733038004194</v>
      </c>
      <c r="G356" s="42">
        <v>32</v>
      </c>
      <c r="H356" s="42">
        <v>12846</v>
      </c>
      <c r="I356" s="44">
        <f t="shared" si="25"/>
        <v>7.4708236026778758</v>
      </c>
      <c r="J356" s="42">
        <v>38</v>
      </c>
      <c r="K356">
        <v>62555.7</v>
      </c>
      <c r="L356" s="43">
        <f t="shared" si="24"/>
        <v>9.2082964446231333E-2</v>
      </c>
      <c r="M356" s="42"/>
      <c r="N356" s="6">
        <v>4289</v>
      </c>
      <c r="O356" s="41">
        <v>679340.63999999955</v>
      </c>
      <c r="P356" s="41">
        <v>679340.63999999955</v>
      </c>
    </row>
    <row r="357" spans="1:16" x14ac:dyDescent="0.35">
      <c r="A357" s="45">
        <v>2022</v>
      </c>
      <c r="B357" s="45" t="s">
        <v>2</v>
      </c>
      <c r="C357" s="47" t="s">
        <v>81</v>
      </c>
      <c r="D357" s="45">
        <v>60</v>
      </c>
      <c r="E357" s="42">
        <v>178193.43</v>
      </c>
      <c r="F357" s="46">
        <f t="shared" si="23"/>
        <v>4.8871874236376964</v>
      </c>
      <c r="G357" s="42">
        <v>25</v>
      </c>
      <c r="H357" s="42">
        <v>23784</v>
      </c>
      <c r="I357" s="44">
        <f t="shared" si="25"/>
        <v>7.4921556508577192</v>
      </c>
      <c r="J357" s="42">
        <v>37</v>
      </c>
      <c r="K357">
        <v>139849.31</v>
      </c>
      <c r="L357" s="43">
        <f t="shared" si="24"/>
        <v>7.6144004382257449E-2</v>
      </c>
      <c r="M357" s="42"/>
      <c r="N357" s="6">
        <v>12277</v>
      </c>
      <c r="O357" s="41">
        <v>1836642.44</v>
      </c>
      <c r="P357" s="41">
        <v>1836642.44</v>
      </c>
    </row>
    <row r="358" spans="1:16" x14ac:dyDescent="0.35">
      <c r="A358" s="45">
        <v>2022</v>
      </c>
      <c r="B358" s="45" t="s">
        <v>2</v>
      </c>
      <c r="C358" s="47" t="s">
        <v>84</v>
      </c>
      <c r="D358" s="45">
        <v>85</v>
      </c>
      <c r="E358" s="42">
        <v>102724.86</v>
      </c>
      <c r="F358" s="46">
        <f t="shared" si="23"/>
        <v>5.3580433686333837</v>
      </c>
      <c r="G358" s="42">
        <v>21</v>
      </c>
      <c r="H358" s="42">
        <v>13617.5</v>
      </c>
      <c r="I358" s="44">
        <f t="shared" si="25"/>
        <v>7.5435917018542318</v>
      </c>
      <c r="J358" s="42">
        <v>36</v>
      </c>
      <c r="K358">
        <v>14621.11</v>
      </c>
      <c r="L358" s="43">
        <f t="shared" si="24"/>
        <v>2.9905322743123009E-3</v>
      </c>
      <c r="M358" s="42"/>
      <c r="N358" s="6">
        <v>15864</v>
      </c>
      <c r="O358" s="41">
        <v>4889132.99</v>
      </c>
      <c r="P358" s="41">
        <v>4889132.99</v>
      </c>
    </row>
    <row r="359" spans="1:16" x14ac:dyDescent="0.35">
      <c r="A359" s="45">
        <v>2022</v>
      </c>
      <c r="B359" s="45" t="s">
        <v>2</v>
      </c>
      <c r="C359" s="47" t="s">
        <v>38</v>
      </c>
      <c r="D359" s="45">
        <v>292</v>
      </c>
      <c r="E359" s="42">
        <v>378100.5</v>
      </c>
      <c r="F359" s="46">
        <f t="shared" si="23"/>
        <v>8.6711210096510776</v>
      </c>
      <c r="G359" s="42">
        <v>9</v>
      </c>
      <c r="H359" s="42">
        <v>48912</v>
      </c>
      <c r="I359" s="44">
        <f t="shared" si="25"/>
        <v>7.7302195780176648</v>
      </c>
      <c r="J359" s="42">
        <v>35</v>
      </c>
      <c r="K359">
        <v>241156</v>
      </c>
      <c r="L359" s="43">
        <f t="shared" si="24"/>
        <v>3.1026284975465165E-2</v>
      </c>
      <c r="M359" s="42"/>
      <c r="N359" s="6">
        <v>33675</v>
      </c>
      <c r="O359" s="41">
        <v>7772635.3699999964</v>
      </c>
      <c r="P359" s="41">
        <v>7772635.3699999964</v>
      </c>
    </row>
    <row r="360" spans="1:16" x14ac:dyDescent="0.35">
      <c r="A360" s="45">
        <v>2022</v>
      </c>
      <c r="B360" s="45" t="s">
        <v>2</v>
      </c>
      <c r="C360" s="47" t="s">
        <v>0</v>
      </c>
      <c r="D360" s="45">
        <v>223</v>
      </c>
      <c r="E360" s="42">
        <v>274102</v>
      </c>
      <c r="F360" s="46">
        <f t="shared" si="23"/>
        <v>7.3863071776357199</v>
      </c>
      <c r="G360" s="42">
        <v>10</v>
      </c>
      <c r="H360" s="42">
        <v>34559</v>
      </c>
      <c r="I360" s="44">
        <f t="shared" si="25"/>
        <v>7.9314216267831821</v>
      </c>
      <c r="J360" s="42">
        <v>34</v>
      </c>
      <c r="K360">
        <v>231381</v>
      </c>
      <c r="L360" s="43">
        <f t="shared" si="24"/>
        <v>2.9651204272920752E-2</v>
      </c>
      <c r="M360" s="42"/>
      <c r="N360" s="6">
        <v>30191</v>
      </c>
      <c r="O360" s="41">
        <v>7803426.7299999995</v>
      </c>
      <c r="P360" s="41">
        <v>7803426.7299999995</v>
      </c>
    </row>
    <row r="361" spans="1:16" x14ac:dyDescent="0.35">
      <c r="A361" s="45">
        <v>2022</v>
      </c>
      <c r="B361" s="45" t="s">
        <v>2</v>
      </c>
      <c r="C361" s="47" t="s">
        <v>77</v>
      </c>
      <c r="D361" s="45">
        <v>40</v>
      </c>
      <c r="E361" s="42">
        <v>126979.5</v>
      </c>
      <c r="F361" s="46">
        <f t="shared" si="23"/>
        <v>3.6094567767550982</v>
      </c>
      <c r="G361" s="42">
        <v>34</v>
      </c>
      <c r="H361" s="42">
        <v>15886</v>
      </c>
      <c r="I361" s="44">
        <f t="shared" si="25"/>
        <v>7.9931700868689415</v>
      </c>
      <c r="J361" s="42">
        <v>33</v>
      </c>
      <c r="K361">
        <v>42670.5</v>
      </c>
      <c r="L361" s="43">
        <f t="shared" si="24"/>
        <v>1.574274592950561E-2</v>
      </c>
      <c r="M361" s="42"/>
      <c r="N361" s="6">
        <v>11082</v>
      </c>
      <c r="O361" s="41">
        <v>2710486.4800000009</v>
      </c>
      <c r="P361" s="41">
        <v>2710486.4800000009</v>
      </c>
    </row>
    <row r="362" spans="1:16" x14ac:dyDescent="0.35">
      <c r="A362" s="45">
        <v>2022</v>
      </c>
      <c r="B362" s="45" t="s">
        <v>2</v>
      </c>
      <c r="C362" s="47" t="s">
        <v>88</v>
      </c>
      <c r="D362" s="45">
        <v>98</v>
      </c>
      <c r="E362" s="42">
        <v>63779</v>
      </c>
      <c r="F362" s="46">
        <f t="shared" si="23"/>
        <v>14.592019058963668</v>
      </c>
      <c r="G362" s="42">
        <v>1</v>
      </c>
      <c r="H362" s="42">
        <v>7891</v>
      </c>
      <c r="I362" s="44">
        <f t="shared" si="25"/>
        <v>8.0824990495501208</v>
      </c>
      <c r="J362" s="42">
        <v>32</v>
      </c>
      <c r="K362">
        <v>42516</v>
      </c>
      <c r="L362" s="43">
        <f t="shared" si="24"/>
        <v>1.6810898197362513E-2</v>
      </c>
      <c r="M362" s="42"/>
      <c r="N362" s="6">
        <v>6716</v>
      </c>
      <c r="O362" s="41">
        <v>2529073.6700000004</v>
      </c>
      <c r="P362" s="41">
        <v>2529073.6700000004</v>
      </c>
    </row>
    <row r="363" spans="1:16" x14ac:dyDescent="0.35">
      <c r="A363" s="45">
        <v>2022</v>
      </c>
      <c r="B363" s="45" t="s">
        <v>2</v>
      </c>
      <c r="C363" s="47" t="s">
        <v>27</v>
      </c>
      <c r="D363" s="45">
        <v>26</v>
      </c>
      <c r="E363" s="42">
        <v>94703.85</v>
      </c>
      <c r="F363" s="46">
        <f t="shared" si="23"/>
        <v>2.1050927050441262</v>
      </c>
      <c r="G363" s="42">
        <v>55</v>
      </c>
      <c r="H363" s="42">
        <v>11600</v>
      </c>
      <c r="I363" s="44">
        <f t="shared" si="25"/>
        <v>8.1641250000000003</v>
      </c>
      <c r="J363" s="42">
        <v>31</v>
      </c>
      <c r="K363">
        <v>39415.35</v>
      </c>
      <c r="L363" s="43">
        <f t="shared" si="24"/>
        <v>1.7717952878305677E-2</v>
      </c>
      <c r="M363" s="42"/>
      <c r="N363" s="6">
        <v>12351</v>
      </c>
      <c r="O363" s="41">
        <v>2224599.5499999993</v>
      </c>
      <c r="P363" s="41">
        <v>2224599.5499999993</v>
      </c>
    </row>
    <row r="364" spans="1:16" x14ac:dyDescent="0.35">
      <c r="A364" s="45">
        <v>2022</v>
      </c>
      <c r="B364" s="45" t="s">
        <v>2</v>
      </c>
      <c r="C364" s="47" t="s">
        <v>21</v>
      </c>
      <c r="D364" s="45">
        <v>11</v>
      </c>
      <c r="E364" s="42">
        <v>13067.35</v>
      </c>
      <c r="F364" s="46">
        <f t="shared" si="23"/>
        <v>2.7013752455795679</v>
      </c>
      <c r="G364" s="42">
        <v>42</v>
      </c>
      <c r="H364" s="42">
        <v>1594.7</v>
      </c>
      <c r="I364" s="44">
        <f t="shared" si="25"/>
        <v>8.1942371605944686</v>
      </c>
      <c r="J364" s="42">
        <v>30</v>
      </c>
      <c r="K364">
        <v>9164.85</v>
      </c>
      <c r="L364" s="43">
        <f t="shared" si="24"/>
        <v>2.2418656737228503E-2</v>
      </c>
      <c r="M364" s="42"/>
      <c r="N364" s="6">
        <v>4072</v>
      </c>
      <c r="O364" s="41">
        <v>408804.59999999986</v>
      </c>
      <c r="P364" s="41">
        <v>408804.59999999986</v>
      </c>
    </row>
    <row r="365" spans="1:16" x14ac:dyDescent="0.35">
      <c r="A365" s="45">
        <v>2022</v>
      </c>
      <c r="B365" s="45" t="s">
        <v>2</v>
      </c>
      <c r="C365" s="47" t="s">
        <v>17</v>
      </c>
      <c r="D365" s="45">
        <v>26</v>
      </c>
      <c r="E365" s="42">
        <v>26360.1</v>
      </c>
      <c r="F365" s="46">
        <f t="shared" si="23"/>
        <v>4.0272614622056997</v>
      </c>
      <c r="G365" s="42">
        <v>31</v>
      </c>
      <c r="H365" s="42">
        <v>3208</v>
      </c>
      <c r="I365" s="44">
        <f t="shared" si="25"/>
        <v>8.2169887780548621</v>
      </c>
      <c r="J365" s="42">
        <v>29</v>
      </c>
      <c r="K365">
        <v>13978.39</v>
      </c>
      <c r="L365" s="43">
        <f t="shared" si="24"/>
        <v>9.7031107271747519E-3</v>
      </c>
      <c r="M365" s="42"/>
      <c r="N365" s="6">
        <v>6456</v>
      </c>
      <c r="O365" s="41">
        <v>1440609.1400000006</v>
      </c>
      <c r="P365" s="41">
        <v>1440609.1400000006</v>
      </c>
    </row>
    <row r="366" spans="1:16" x14ac:dyDescent="0.35">
      <c r="A366" s="45">
        <v>2022</v>
      </c>
      <c r="B366" s="45" t="s">
        <v>2</v>
      </c>
      <c r="C366" s="47" t="s">
        <v>62</v>
      </c>
      <c r="D366" s="45">
        <v>251</v>
      </c>
      <c r="E366" s="42">
        <v>314863.64</v>
      </c>
      <c r="F366" s="46">
        <f t="shared" si="23"/>
        <v>4.7935525762957862</v>
      </c>
      <c r="G366" s="42">
        <v>26</v>
      </c>
      <c r="H366" s="42">
        <v>37985</v>
      </c>
      <c r="I366" s="44">
        <f t="shared" si="25"/>
        <v>8.2891572989337892</v>
      </c>
      <c r="J366" s="42">
        <v>28</v>
      </c>
      <c r="K366">
        <v>170614.64</v>
      </c>
      <c r="L366" s="43">
        <f t="shared" si="24"/>
        <v>1.5802479406887195E-2</v>
      </c>
      <c r="M366" s="42"/>
      <c r="N366" s="6">
        <v>52362</v>
      </c>
      <c r="O366" s="41">
        <v>10796700.669999989</v>
      </c>
      <c r="P366" s="41">
        <v>10796700.669999989</v>
      </c>
    </row>
    <row r="367" spans="1:16" x14ac:dyDescent="0.35">
      <c r="A367" s="45">
        <v>2022</v>
      </c>
      <c r="B367" s="45" t="s">
        <v>2</v>
      </c>
      <c r="C367" s="47" t="s">
        <v>40</v>
      </c>
      <c r="D367" s="45">
        <v>83</v>
      </c>
      <c r="E367" s="42">
        <v>156071.4</v>
      </c>
      <c r="F367" s="46">
        <f t="shared" si="23"/>
        <v>13.009404388714733</v>
      </c>
      <c r="G367" s="42">
        <v>2</v>
      </c>
      <c r="H367" s="42">
        <v>18750</v>
      </c>
      <c r="I367" s="44">
        <f t="shared" si="25"/>
        <v>8.3238079999999997</v>
      </c>
      <c r="J367" s="42">
        <v>27</v>
      </c>
      <c r="K367">
        <v>92822.9</v>
      </c>
      <c r="L367" s="43">
        <f t="shared" si="24"/>
        <v>9.3087493753996248E-2</v>
      </c>
      <c r="M367" s="42"/>
      <c r="N367" s="6">
        <v>6380</v>
      </c>
      <c r="O367" s="41">
        <v>997157.57999999984</v>
      </c>
      <c r="P367" s="41">
        <v>997157.57999999984</v>
      </c>
    </row>
    <row r="368" spans="1:16" x14ac:dyDescent="0.35">
      <c r="A368" s="45">
        <v>2022</v>
      </c>
      <c r="B368" s="45" t="s">
        <v>2</v>
      </c>
      <c r="C368" s="47" t="s">
        <v>93</v>
      </c>
      <c r="D368" s="45">
        <v>33</v>
      </c>
      <c r="E368" s="42">
        <v>44790.1</v>
      </c>
      <c r="F368" s="46">
        <f t="shared" si="23"/>
        <v>5.8376083495489119</v>
      </c>
      <c r="G368" s="42">
        <v>20</v>
      </c>
      <c r="H368" s="42">
        <v>5323.25</v>
      </c>
      <c r="I368" s="44">
        <f t="shared" si="25"/>
        <v>8.414051566242426</v>
      </c>
      <c r="J368" s="42">
        <v>26</v>
      </c>
      <c r="K368">
        <v>25050.1</v>
      </c>
      <c r="L368" s="43">
        <f t="shared" si="24"/>
        <v>1.3661681325446772E-2</v>
      </c>
      <c r="M368" s="42"/>
      <c r="N368" s="6">
        <v>5653</v>
      </c>
      <c r="O368" s="41">
        <v>1833603.0100000005</v>
      </c>
      <c r="P368" s="41">
        <v>1833603.0100000005</v>
      </c>
    </row>
    <row r="369" spans="1:16" x14ac:dyDescent="0.35">
      <c r="A369" s="45">
        <v>2022</v>
      </c>
      <c r="B369" s="45" t="s">
        <v>2</v>
      </c>
      <c r="C369" s="47" t="s">
        <v>30</v>
      </c>
      <c r="D369" s="45">
        <v>35</v>
      </c>
      <c r="E369" s="42">
        <v>37230.01</v>
      </c>
      <c r="F369" s="46">
        <f t="shared" si="23"/>
        <v>2.553812477198103</v>
      </c>
      <c r="G369" s="42">
        <v>46</v>
      </c>
      <c r="H369" s="42">
        <v>4408</v>
      </c>
      <c r="I369" s="44">
        <f t="shared" si="25"/>
        <v>8.4460095281306717</v>
      </c>
      <c r="J369" s="42">
        <v>25</v>
      </c>
      <c r="K369">
        <v>24742.01</v>
      </c>
      <c r="L369" s="43">
        <f t="shared" si="24"/>
        <v>1.8794088173148364E-2</v>
      </c>
      <c r="M369" s="42"/>
      <c r="N369" s="6">
        <v>13705</v>
      </c>
      <c r="O369" s="41">
        <v>1316478.3400000003</v>
      </c>
      <c r="P369" s="41">
        <v>1316478.3400000003</v>
      </c>
    </row>
    <row r="370" spans="1:16" x14ac:dyDescent="0.35">
      <c r="A370" s="45">
        <v>2022</v>
      </c>
      <c r="B370" s="45" t="s">
        <v>2</v>
      </c>
      <c r="C370" s="47" t="s">
        <v>89</v>
      </c>
      <c r="D370" s="45">
        <v>7</v>
      </c>
      <c r="E370" s="42">
        <v>15470.95</v>
      </c>
      <c r="F370" s="46">
        <f t="shared" si="23"/>
        <v>1.2041974883880955</v>
      </c>
      <c r="G370" s="42">
        <v>65</v>
      </c>
      <c r="H370" s="42">
        <v>1806</v>
      </c>
      <c r="I370" s="44">
        <f t="shared" si="25"/>
        <v>8.566417497231452</v>
      </c>
      <c r="J370" s="42">
        <v>24</v>
      </c>
      <c r="K370">
        <v>15470.95</v>
      </c>
      <c r="L370" s="43">
        <f t="shared" si="24"/>
        <v>1.5120434734965323E-2</v>
      </c>
      <c r="M370" s="42"/>
      <c r="N370" s="6">
        <v>5813</v>
      </c>
      <c r="O370" s="41">
        <v>1023181.5599999997</v>
      </c>
      <c r="P370" s="41">
        <v>1023181.5599999997</v>
      </c>
    </row>
    <row r="371" spans="1:16" x14ac:dyDescent="0.35">
      <c r="A371" s="45">
        <v>2022</v>
      </c>
      <c r="B371" s="45" t="s">
        <v>2</v>
      </c>
      <c r="C371" s="47" t="s">
        <v>36</v>
      </c>
      <c r="D371" s="45">
        <v>6</v>
      </c>
      <c r="E371" s="42">
        <v>37771.160000000003</v>
      </c>
      <c r="F371" s="46">
        <f t="shared" si="23"/>
        <v>0.93882021592864973</v>
      </c>
      <c r="G371" s="42">
        <v>71</v>
      </c>
      <c r="H371" s="42">
        <v>4343</v>
      </c>
      <c r="I371" s="44">
        <f t="shared" si="25"/>
        <v>8.6970204927469492</v>
      </c>
      <c r="J371" s="42">
        <v>23</v>
      </c>
      <c r="K371">
        <v>37771.160000000003</v>
      </c>
      <c r="L371" s="43">
        <f t="shared" si="24"/>
        <v>5.368869676844628E-2</v>
      </c>
      <c r="M371" s="42"/>
      <c r="N371" s="6">
        <v>6391</v>
      </c>
      <c r="O371" s="41">
        <v>703521.63999999955</v>
      </c>
      <c r="P371" s="41">
        <v>703521.63999999955</v>
      </c>
    </row>
    <row r="372" spans="1:16" x14ac:dyDescent="0.35">
      <c r="A372" s="45">
        <v>2022</v>
      </c>
      <c r="B372" s="45" t="s">
        <v>2</v>
      </c>
      <c r="C372" s="47" t="s">
        <v>85</v>
      </c>
      <c r="D372" s="45">
        <v>37</v>
      </c>
      <c r="E372" s="42">
        <v>353647.16</v>
      </c>
      <c r="F372" s="46">
        <f t="shared" si="23"/>
        <v>1.6464934140263441</v>
      </c>
      <c r="G372" s="42">
        <v>58</v>
      </c>
      <c r="H372" s="42">
        <v>40113.300000000003</v>
      </c>
      <c r="I372" s="44">
        <f t="shared" si="25"/>
        <v>8.81620709340792</v>
      </c>
      <c r="J372" s="42">
        <v>22</v>
      </c>
      <c r="K372">
        <v>353647.16</v>
      </c>
      <c r="L372" s="43">
        <f t="shared" si="24"/>
        <v>0.12196940960568554</v>
      </c>
      <c r="M372" s="42"/>
      <c r="N372" s="6">
        <v>22472</v>
      </c>
      <c r="O372" s="41">
        <v>2899474.2300000023</v>
      </c>
      <c r="P372" s="41">
        <v>2899474.2300000023</v>
      </c>
    </row>
    <row r="373" spans="1:16" x14ac:dyDescent="0.35">
      <c r="A373" s="45">
        <v>2022</v>
      </c>
      <c r="B373" s="45" t="s">
        <v>2</v>
      </c>
      <c r="C373" s="47" t="s">
        <v>86</v>
      </c>
      <c r="D373" s="45">
        <v>83</v>
      </c>
      <c r="E373" s="42">
        <v>134434.47</v>
      </c>
      <c r="F373" s="46">
        <f t="shared" si="23"/>
        <v>4.7830346337809022</v>
      </c>
      <c r="G373" s="42">
        <v>27</v>
      </c>
      <c r="H373" s="42">
        <v>14874.44</v>
      </c>
      <c r="I373" s="44">
        <f t="shared" si="25"/>
        <v>9.0379516808700018</v>
      </c>
      <c r="J373" s="42">
        <v>21</v>
      </c>
      <c r="K373">
        <v>106924.47</v>
      </c>
      <c r="L373" s="43">
        <f t="shared" si="24"/>
        <v>2.6520459588684809E-2</v>
      </c>
      <c r="M373" s="42"/>
      <c r="N373" s="6">
        <v>17353</v>
      </c>
      <c r="O373" s="41">
        <v>4031772.8900000015</v>
      </c>
      <c r="P373" s="41">
        <v>4031772.8900000015</v>
      </c>
    </row>
    <row r="374" spans="1:16" x14ac:dyDescent="0.35">
      <c r="A374" s="45">
        <v>2022</v>
      </c>
      <c r="B374" s="45" t="s">
        <v>2</v>
      </c>
      <c r="C374" s="47" t="s">
        <v>18</v>
      </c>
      <c r="D374" s="45">
        <v>31</v>
      </c>
      <c r="E374" s="42">
        <v>33077.5</v>
      </c>
      <c r="F374" s="46">
        <f t="shared" si="23"/>
        <v>7.3809523809523814</v>
      </c>
      <c r="G374" s="42">
        <v>11</v>
      </c>
      <c r="H374" s="42">
        <v>3586.5</v>
      </c>
      <c r="I374" s="44">
        <f t="shared" si="25"/>
        <v>9.2227798689530189</v>
      </c>
      <c r="J374" s="42">
        <v>20</v>
      </c>
      <c r="K374">
        <v>30225</v>
      </c>
      <c r="L374" s="43">
        <f t="shared" si="24"/>
        <v>4.4397569489761105E-2</v>
      </c>
      <c r="M374" s="42"/>
      <c r="N374" s="6">
        <v>4200</v>
      </c>
      <c r="O374" s="41">
        <v>680780.50999999989</v>
      </c>
      <c r="P374" s="41">
        <v>680780.50999999989</v>
      </c>
    </row>
    <row r="375" spans="1:16" x14ac:dyDescent="0.35">
      <c r="A375" s="45">
        <v>2022</v>
      </c>
      <c r="B375" s="45" t="s">
        <v>2</v>
      </c>
      <c r="C375" s="47" t="s">
        <v>64</v>
      </c>
      <c r="D375" s="45">
        <v>54</v>
      </c>
      <c r="E375" s="42">
        <v>307191.65000000002</v>
      </c>
      <c r="F375" s="46">
        <f t="shared" si="23"/>
        <v>2.2244191794364805</v>
      </c>
      <c r="G375" s="42">
        <v>50</v>
      </c>
      <c r="H375" s="42">
        <v>33116</v>
      </c>
      <c r="I375" s="44">
        <f t="shared" si="25"/>
        <v>9.2762305230100264</v>
      </c>
      <c r="J375" s="42">
        <v>19</v>
      </c>
      <c r="K375">
        <v>210863.85</v>
      </c>
      <c r="L375" s="43">
        <f t="shared" si="24"/>
        <v>8.6463221783475916E-2</v>
      </c>
      <c r="M375" s="42"/>
      <c r="N375" s="6">
        <v>24276</v>
      </c>
      <c r="O375" s="41">
        <v>2438769.2899999991</v>
      </c>
      <c r="P375" s="41">
        <v>2438769.2899999991</v>
      </c>
    </row>
    <row r="376" spans="1:16" x14ac:dyDescent="0.35">
      <c r="A376" s="45">
        <v>2022</v>
      </c>
      <c r="B376" s="45" t="s">
        <v>2</v>
      </c>
      <c r="C376" s="47" t="s">
        <v>46</v>
      </c>
      <c r="D376" s="45">
        <v>42</v>
      </c>
      <c r="E376" s="42">
        <v>116578.25</v>
      </c>
      <c r="F376" s="46">
        <f t="shared" si="23"/>
        <v>5.0909090909090908</v>
      </c>
      <c r="G376" s="42">
        <v>23</v>
      </c>
      <c r="H376" s="42">
        <v>12332</v>
      </c>
      <c r="I376" s="44">
        <f t="shared" si="25"/>
        <v>9.4533125202724619</v>
      </c>
      <c r="J376" s="42">
        <v>18</v>
      </c>
      <c r="K376">
        <v>97519.75</v>
      </c>
      <c r="L376" s="43">
        <f t="shared" si="24"/>
        <v>5.1626622623694246E-2</v>
      </c>
      <c r="M376" s="42"/>
      <c r="N376" s="6">
        <v>8250</v>
      </c>
      <c r="O376" s="41">
        <v>1888943.0499999998</v>
      </c>
      <c r="P376" s="41">
        <v>1888943.0499999998</v>
      </c>
    </row>
    <row r="377" spans="1:16" x14ac:dyDescent="0.35">
      <c r="A377" s="45">
        <v>2022</v>
      </c>
      <c r="B377" s="45" t="s">
        <v>2</v>
      </c>
      <c r="C377" s="47" t="s">
        <v>26</v>
      </c>
      <c r="D377" s="45">
        <v>15</v>
      </c>
      <c r="E377" s="42">
        <v>59386.85</v>
      </c>
      <c r="F377" s="46">
        <f t="shared" si="23"/>
        <v>1.1431184270690444</v>
      </c>
      <c r="G377" s="42">
        <v>67</v>
      </c>
      <c r="H377" s="42">
        <v>6223.5</v>
      </c>
      <c r="I377" s="44">
        <f t="shared" si="25"/>
        <v>9.5423555876918122</v>
      </c>
      <c r="J377" s="42">
        <v>17</v>
      </c>
      <c r="K377">
        <v>40308.35</v>
      </c>
      <c r="L377" s="43">
        <f t="shared" si="24"/>
        <v>1.5735720425194145E-2</v>
      </c>
      <c r="M377" s="42"/>
      <c r="N377" s="6">
        <v>13122</v>
      </c>
      <c r="O377" s="41">
        <v>2561582.7500000005</v>
      </c>
      <c r="P377" s="41">
        <v>2561582.7500000005</v>
      </c>
    </row>
    <row r="378" spans="1:16" x14ac:dyDescent="0.35">
      <c r="A378" s="45">
        <v>2022</v>
      </c>
      <c r="B378" s="45" t="s">
        <v>2</v>
      </c>
      <c r="C378" s="47" t="s">
        <v>73</v>
      </c>
      <c r="D378" s="45">
        <v>77</v>
      </c>
      <c r="E378" s="42">
        <v>133245.07999999999</v>
      </c>
      <c r="F378" s="46">
        <f t="shared" si="23"/>
        <v>3.03508080409933</v>
      </c>
      <c r="G378" s="42">
        <v>38</v>
      </c>
      <c r="H378" s="42">
        <v>13955</v>
      </c>
      <c r="I378" s="44">
        <f t="shared" si="25"/>
        <v>9.5481963453959153</v>
      </c>
      <c r="J378" s="42">
        <v>16</v>
      </c>
      <c r="K378">
        <v>55494.53</v>
      </c>
      <c r="L378" s="43">
        <f t="shared" si="24"/>
        <v>9.9329919822794249E-3</v>
      </c>
      <c r="M378" s="42"/>
      <c r="N378" s="6">
        <v>25370</v>
      </c>
      <c r="O378" s="41">
        <v>5586889.6400000015</v>
      </c>
      <c r="P378" s="41">
        <v>5586889.6400000015</v>
      </c>
    </row>
    <row r="379" spans="1:16" x14ac:dyDescent="0.35">
      <c r="A379" s="45">
        <v>2022</v>
      </c>
      <c r="B379" s="45" t="s">
        <v>2</v>
      </c>
      <c r="C379" s="47" t="s">
        <v>25</v>
      </c>
      <c r="D379" s="45">
        <v>27</v>
      </c>
      <c r="E379" s="42">
        <v>58250.6</v>
      </c>
      <c r="F379" s="46">
        <f t="shared" si="23"/>
        <v>3.6960985626283369</v>
      </c>
      <c r="G379" s="42">
        <v>33</v>
      </c>
      <c r="H379" s="42">
        <v>6080</v>
      </c>
      <c r="I379" s="44">
        <f t="shared" si="25"/>
        <v>9.5806907894736835</v>
      </c>
      <c r="J379" s="42">
        <v>15</v>
      </c>
      <c r="K379">
        <v>48345.599999999999</v>
      </c>
      <c r="L379" s="43">
        <f t="shared" si="24"/>
        <v>3.4565163662070471E-2</v>
      </c>
      <c r="M379" s="42"/>
      <c r="N379" s="6">
        <v>7305</v>
      </c>
      <c r="O379" s="41">
        <v>1398679.9100000001</v>
      </c>
      <c r="P379" s="41">
        <v>1398679.9100000001</v>
      </c>
    </row>
    <row r="380" spans="1:16" x14ac:dyDescent="0.35">
      <c r="A380" s="45">
        <v>2022</v>
      </c>
      <c r="B380" s="45" t="s">
        <v>2</v>
      </c>
      <c r="C380" s="47" t="s">
        <v>22</v>
      </c>
      <c r="D380" s="45">
        <v>45</v>
      </c>
      <c r="E380" s="42">
        <v>382135</v>
      </c>
      <c r="F380" s="46">
        <f t="shared" si="23"/>
        <v>2.6020585174048803</v>
      </c>
      <c r="G380" s="42">
        <v>44</v>
      </c>
      <c r="H380" s="42">
        <v>39582.300000000003</v>
      </c>
      <c r="I380" s="44">
        <f t="shared" si="25"/>
        <v>9.6541888672462175</v>
      </c>
      <c r="J380" s="42">
        <v>14</v>
      </c>
      <c r="K380">
        <v>376066</v>
      </c>
      <c r="L380" s="43">
        <f t="shared" si="24"/>
        <v>9.6129881806047326E-2</v>
      </c>
      <c r="M380" s="42"/>
      <c r="N380" s="6">
        <v>17294</v>
      </c>
      <c r="O380" s="41">
        <v>3912061.4</v>
      </c>
      <c r="P380" s="41">
        <v>3912061.4</v>
      </c>
    </row>
    <row r="381" spans="1:16" x14ac:dyDescent="0.35">
      <c r="A381" s="45">
        <v>2022</v>
      </c>
      <c r="B381" s="45" t="s">
        <v>2</v>
      </c>
      <c r="C381" s="47" t="s">
        <v>78</v>
      </c>
      <c r="D381" s="45">
        <v>218</v>
      </c>
      <c r="E381" s="42">
        <v>525801.76</v>
      </c>
      <c r="F381" s="46">
        <f t="shared" si="23"/>
        <v>2.1643302489972598</v>
      </c>
      <c r="G381" s="42">
        <v>52</v>
      </c>
      <c r="H381" s="42">
        <v>54262</v>
      </c>
      <c r="I381" s="44">
        <f t="shared" si="25"/>
        <v>9.6900549187276557</v>
      </c>
      <c r="J381" s="42">
        <v>13</v>
      </c>
      <c r="K381">
        <v>221074.71</v>
      </c>
      <c r="L381" s="43">
        <f t="shared" si="24"/>
        <v>1.1468438086055393E-2</v>
      </c>
      <c r="M381" s="42"/>
      <c r="N381" s="6">
        <v>100724</v>
      </c>
      <c r="O381" s="41">
        <v>19276793.260000009</v>
      </c>
      <c r="P381" s="41">
        <v>19276793.260000009</v>
      </c>
    </row>
    <row r="382" spans="1:16" x14ac:dyDescent="0.35">
      <c r="A382" s="45">
        <v>2022</v>
      </c>
      <c r="B382" s="45" t="s">
        <v>2</v>
      </c>
      <c r="C382" s="47" t="s">
        <v>19</v>
      </c>
      <c r="D382" s="45">
        <v>69</v>
      </c>
      <c r="E382" s="42">
        <v>95843.38</v>
      </c>
      <c r="F382" s="46">
        <f t="shared" si="23"/>
        <v>4.6424005920742779</v>
      </c>
      <c r="G382" s="42">
        <v>29</v>
      </c>
      <c r="H382" s="42">
        <v>9719.25</v>
      </c>
      <c r="I382" s="44">
        <f t="shared" si="25"/>
        <v>9.8611909355145713</v>
      </c>
      <c r="J382" s="42">
        <v>12</v>
      </c>
      <c r="K382">
        <v>42197.66</v>
      </c>
      <c r="L382" s="43">
        <f t="shared" si="24"/>
        <v>1.6053840841796282E-2</v>
      </c>
      <c r="M382" s="42"/>
      <c r="N382" s="6">
        <v>14863</v>
      </c>
      <c r="O382" s="41">
        <v>2628508.6799999983</v>
      </c>
      <c r="P382" s="41">
        <v>2628508.6799999983</v>
      </c>
    </row>
    <row r="383" spans="1:16" x14ac:dyDescent="0.35">
      <c r="A383" s="45">
        <v>2022</v>
      </c>
      <c r="B383" s="45" t="s">
        <v>2</v>
      </c>
      <c r="C383" s="47" t="s">
        <v>72</v>
      </c>
      <c r="D383" s="45">
        <v>16</v>
      </c>
      <c r="E383" s="42">
        <v>96978</v>
      </c>
      <c r="F383" s="46">
        <f t="shared" si="23"/>
        <v>1.3900955690703736</v>
      </c>
      <c r="G383" s="42">
        <v>63</v>
      </c>
      <c r="H383" s="42">
        <v>9785</v>
      </c>
      <c r="I383" s="44">
        <f t="shared" si="25"/>
        <v>9.910884006131834</v>
      </c>
      <c r="J383" s="42">
        <v>11</v>
      </c>
      <c r="K383">
        <v>82726</v>
      </c>
      <c r="L383" s="43">
        <f t="shared" si="24"/>
        <v>5.5662637505238331E-2</v>
      </c>
      <c r="M383" s="42"/>
      <c r="N383" s="6">
        <v>11510</v>
      </c>
      <c r="O383" s="41">
        <v>1486203.3800000004</v>
      </c>
      <c r="P383" s="41">
        <v>1486203.3800000004</v>
      </c>
    </row>
    <row r="384" spans="1:16" x14ac:dyDescent="0.35">
      <c r="A384" s="45">
        <v>2022</v>
      </c>
      <c r="B384" s="45" t="s">
        <v>2</v>
      </c>
      <c r="C384" s="47" t="s">
        <v>65</v>
      </c>
      <c r="D384" s="45">
        <v>114</v>
      </c>
      <c r="E384" s="42">
        <v>208994</v>
      </c>
      <c r="F384" s="46">
        <f t="shared" si="23"/>
        <v>7.3011400025618034</v>
      </c>
      <c r="G384" s="42">
        <v>12</v>
      </c>
      <c r="H384" s="42">
        <v>20947</v>
      </c>
      <c r="I384" s="44">
        <f t="shared" si="25"/>
        <v>9.9772759822408936</v>
      </c>
      <c r="J384" s="42">
        <v>10</v>
      </c>
      <c r="K384">
        <v>118100</v>
      </c>
      <c r="L384" s="43">
        <f t="shared" si="24"/>
        <v>3.771688570569727E-2</v>
      </c>
      <c r="M384" s="42"/>
      <c r="N384" s="6">
        <v>15614</v>
      </c>
      <c r="O384" s="41">
        <v>3131223.5300000012</v>
      </c>
      <c r="P384" s="41">
        <v>3131223.5300000012</v>
      </c>
    </row>
    <row r="385" spans="1:16" x14ac:dyDescent="0.35">
      <c r="A385" s="45">
        <v>2022</v>
      </c>
      <c r="B385" s="45" t="s">
        <v>2</v>
      </c>
      <c r="C385" s="47" t="s">
        <v>28</v>
      </c>
      <c r="D385" s="45">
        <v>30</v>
      </c>
      <c r="E385" s="42">
        <v>117630.58</v>
      </c>
      <c r="F385" s="46">
        <f t="shared" si="23"/>
        <v>3.4383954154727792</v>
      </c>
      <c r="G385" s="42">
        <v>36</v>
      </c>
      <c r="H385" s="42">
        <v>11517.5</v>
      </c>
      <c r="I385" s="44">
        <f t="shared" si="25"/>
        <v>10.213204254395485</v>
      </c>
      <c r="J385" s="42">
        <v>9</v>
      </c>
      <c r="K385">
        <v>69680.58</v>
      </c>
      <c r="L385" s="43">
        <f t="shared" si="24"/>
        <v>4.5121598944888631E-2</v>
      </c>
      <c r="M385" s="42"/>
      <c r="N385" s="6">
        <v>8725</v>
      </c>
      <c r="O385" s="41">
        <v>1544284.3699999999</v>
      </c>
      <c r="P385" s="41">
        <v>1544284.3699999999</v>
      </c>
    </row>
    <row r="386" spans="1:16" x14ac:dyDescent="0.35">
      <c r="A386" s="45">
        <v>2022</v>
      </c>
      <c r="B386" s="45" t="s">
        <v>2</v>
      </c>
      <c r="C386" s="47" t="s">
        <v>50</v>
      </c>
      <c r="D386" s="45">
        <v>6</v>
      </c>
      <c r="E386" s="42">
        <v>37601.25</v>
      </c>
      <c r="F386" s="46">
        <f t="shared" ref="F386:F449" si="26">(D386/N386)*1000</f>
        <v>1.2116316639741518</v>
      </c>
      <c r="G386" s="42">
        <v>64</v>
      </c>
      <c r="H386" s="42">
        <v>3618</v>
      </c>
      <c r="I386" s="44">
        <f t="shared" si="25"/>
        <v>10.392827529021559</v>
      </c>
      <c r="J386" s="42">
        <v>8</v>
      </c>
      <c r="K386">
        <v>12275.25</v>
      </c>
      <c r="L386" s="43">
        <f t="shared" ref="L386:L449" si="27">K386/O386</f>
        <v>1.318898414012637E-2</v>
      </c>
      <c r="M386" s="42"/>
      <c r="N386" s="6">
        <v>4952</v>
      </c>
      <c r="O386" s="41">
        <v>930719.89999999991</v>
      </c>
      <c r="P386" s="41">
        <v>930719.89999999991</v>
      </c>
    </row>
    <row r="387" spans="1:16" x14ac:dyDescent="0.35">
      <c r="A387" s="45">
        <v>2022</v>
      </c>
      <c r="B387" s="45" t="s">
        <v>2</v>
      </c>
      <c r="C387" s="47" t="s">
        <v>34</v>
      </c>
      <c r="D387" s="45">
        <v>52</v>
      </c>
      <c r="E387" s="42">
        <v>166265</v>
      </c>
      <c r="F387" s="46">
        <f t="shared" si="26"/>
        <v>4.7684548372306281</v>
      </c>
      <c r="G387" s="42">
        <v>28</v>
      </c>
      <c r="H387" s="42">
        <v>15403</v>
      </c>
      <c r="I387" s="44">
        <f t="shared" si="25"/>
        <v>10.794325780692073</v>
      </c>
      <c r="J387" s="42">
        <v>7</v>
      </c>
      <c r="K387">
        <v>81473.5</v>
      </c>
      <c r="L387" s="43">
        <f t="shared" si="27"/>
        <v>3.6505288901633591E-2</v>
      </c>
      <c r="M387" s="42"/>
      <c r="N387" s="6">
        <v>10905</v>
      </c>
      <c r="O387" s="41">
        <v>2231827.2900000005</v>
      </c>
      <c r="P387" s="41">
        <v>2231827.2900000005</v>
      </c>
    </row>
    <row r="388" spans="1:16" x14ac:dyDescent="0.35">
      <c r="A388" s="45">
        <v>2022</v>
      </c>
      <c r="B388" s="45" t="s">
        <v>2</v>
      </c>
      <c r="C388" s="47" t="s">
        <v>44</v>
      </c>
      <c r="D388" s="45">
        <v>21</v>
      </c>
      <c r="E388" s="42">
        <v>90832.13</v>
      </c>
      <c r="F388" s="46">
        <f t="shared" si="26"/>
        <v>3.0168079298951298</v>
      </c>
      <c r="G388" s="42">
        <v>39</v>
      </c>
      <c r="H388" s="42">
        <v>8160.5</v>
      </c>
      <c r="I388" s="44">
        <f t="shared" si="25"/>
        <v>11.130706451810552</v>
      </c>
      <c r="J388" s="42">
        <v>6</v>
      </c>
      <c r="K388">
        <v>57533.13</v>
      </c>
      <c r="L388" s="43">
        <f t="shared" si="27"/>
        <v>2.4840912606082035E-2</v>
      </c>
      <c r="M388" s="42"/>
      <c r="N388" s="6">
        <v>6961</v>
      </c>
      <c r="O388" s="41">
        <v>2316063.4600000009</v>
      </c>
      <c r="P388" s="41">
        <v>2316063.4600000009</v>
      </c>
    </row>
    <row r="389" spans="1:16" x14ac:dyDescent="0.35">
      <c r="A389" s="45">
        <v>2022</v>
      </c>
      <c r="B389" s="45" t="s">
        <v>2</v>
      </c>
      <c r="C389" s="47" t="s">
        <v>79</v>
      </c>
      <c r="D389" s="45">
        <v>14</v>
      </c>
      <c r="E389" s="42">
        <v>41039</v>
      </c>
      <c r="F389" s="46">
        <f t="shared" si="26"/>
        <v>1.1272141706924317</v>
      </c>
      <c r="G389" s="42">
        <v>68</v>
      </c>
      <c r="H389" s="42">
        <v>3220</v>
      </c>
      <c r="I389" s="44">
        <f t="shared" si="25"/>
        <v>12.745031055900622</v>
      </c>
      <c r="J389" s="42">
        <v>5</v>
      </c>
      <c r="K389">
        <v>32735</v>
      </c>
      <c r="L389" s="43">
        <f t="shared" si="27"/>
        <v>2.039118306049887E-2</v>
      </c>
      <c r="M389" s="42"/>
      <c r="N389" s="6">
        <v>12420</v>
      </c>
      <c r="O389" s="41">
        <v>1605350.6999999997</v>
      </c>
      <c r="P389" s="41">
        <v>1605350.6999999997</v>
      </c>
    </row>
    <row r="390" spans="1:16" x14ac:dyDescent="0.35">
      <c r="A390" s="45">
        <v>2022</v>
      </c>
      <c r="B390" s="45" t="s">
        <v>2</v>
      </c>
      <c r="C390" s="47" t="s">
        <v>76</v>
      </c>
      <c r="D390" s="45">
        <v>1104</v>
      </c>
      <c r="E390" s="42">
        <v>3380022</v>
      </c>
      <c r="F390" s="46">
        <f t="shared" si="26"/>
        <v>2.4324467241288139</v>
      </c>
      <c r="G390" s="42">
        <v>47</v>
      </c>
      <c r="H390" s="42">
        <v>248326</v>
      </c>
      <c r="I390" s="44">
        <f t="shared" si="25"/>
        <v>13.611228787964208</v>
      </c>
      <c r="J390" s="42">
        <v>4</v>
      </c>
      <c r="K390">
        <v>1885322</v>
      </c>
      <c r="L390" s="43">
        <f t="shared" si="27"/>
        <v>1.7942950275573463E-2</v>
      </c>
      <c r="M390" s="42"/>
      <c r="N390" s="6">
        <v>453864</v>
      </c>
      <c r="O390" s="41">
        <v>105073132.96000005</v>
      </c>
      <c r="P390" s="41">
        <v>105073132.96000005</v>
      </c>
    </row>
    <row r="391" spans="1:16" x14ac:dyDescent="0.35">
      <c r="A391" s="45">
        <v>2022</v>
      </c>
      <c r="B391" s="45" t="s">
        <v>2</v>
      </c>
      <c r="C391" s="47" t="s">
        <v>58</v>
      </c>
      <c r="D391" s="45">
        <v>21</v>
      </c>
      <c r="E391" s="42">
        <v>25102</v>
      </c>
      <c r="F391" s="46">
        <f t="shared" si="26"/>
        <v>2.5964391691394657</v>
      </c>
      <c r="G391" s="42">
        <v>45</v>
      </c>
      <c r="H391" s="42">
        <v>1817</v>
      </c>
      <c r="I391" s="44">
        <f t="shared" si="25"/>
        <v>13.815079801871216</v>
      </c>
      <c r="J391" s="42">
        <v>3</v>
      </c>
      <c r="K391">
        <v>17920</v>
      </c>
      <c r="L391" s="43">
        <f t="shared" si="27"/>
        <v>6.6275300170524284E-3</v>
      </c>
      <c r="M391" s="42"/>
      <c r="N391" s="6">
        <v>8088</v>
      </c>
      <c r="O391" s="41">
        <v>2703873.0799999996</v>
      </c>
      <c r="P391" s="41">
        <v>2703873.0799999996</v>
      </c>
    </row>
    <row r="392" spans="1:16" x14ac:dyDescent="0.35">
      <c r="A392" s="45">
        <v>2022</v>
      </c>
      <c r="B392" s="45" t="s">
        <v>2</v>
      </c>
      <c r="C392" s="47" t="s">
        <v>39</v>
      </c>
      <c r="D392" s="45">
        <v>40</v>
      </c>
      <c r="E392" s="42">
        <v>78722.039999999994</v>
      </c>
      <c r="F392" s="46">
        <f t="shared" si="26"/>
        <v>5.158627805003869</v>
      </c>
      <c r="G392" s="42">
        <v>22</v>
      </c>
      <c r="H392" s="42">
        <v>5239</v>
      </c>
      <c r="I392" s="44">
        <f t="shared" si="25"/>
        <v>15.026157663676273</v>
      </c>
      <c r="J392" s="42">
        <v>2</v>
      </c>
      <c r="K392">
        <v>16544.939999999999</v>
      </c>
      <c r="L392" s="43">
        <f t="shared" si="27"/>
        <v>1.2018832696515706E-2</v>
      </c>
      <c r="M392" s="42"/>
      <c r="N392" s="6">
        <v>7754</v>
      </c>
      <c r="O392" s="41">
        <v>1376584.6000000003</v>
      </c>
      <c r="P392" s="41">
        <v>1376584.6000000003</v>
      </c>
    </row>
    <row r="393" spans="1:16" x14ac:dyDescent="0.35">
      <c r="A393" s="45">
        <v>2022</v>
      </c>
      <c r="B393" s="45" t="s">
        <v>2</v>
      </c>
      <c r="C393" s="47" t="s">
        <v>63</v>
      </c>
      <c r="D393" s="45">
        <v>15</v>
      </c>
      <c r="E393" s="42">
        <v>38687.07</v>
      </c>
      <c r="F393" s="46">
        <f t="shared" si="26"/>
        <v>2.8387585162755489</v>
      </c>
      <c r="G393" s="42">
        <v>40</v>
      </c>
      <c r="H393" s="42">
        <v>2291</v>
      </c>
      <c r="I393" s="44">
        <f t="shared" si="25"/>
        <v>16.886542994325623</v>
      </c>
      <c r="J393" s="42">
        <v>1</v>
      </c>
      <c r="K393">
        <v>38687.07</v>
      </c>
      <c r="L393" s="43">
        <f t="shared" si="27"/>
        <v>6.1589835395106644E-2</v>
      </c>
      <c r="M393" s="42"/>
      <c r="N393" s="6">
        <v>5284</v>
      </c>
      <c r="O393" s="41">
        <v>628140.50000000023</v>
      </c>
      <c r="P393" s="41">
        <v>628140.50000000023</v>
      </c>
    </row>
    <row r="394" spans="1:16" x14ac:dyDescent="0.35">
      <c r="A394" s="45">
        <v>2022</v>
      </c>
      <c r="B394" s="45" t="s">
        <v>2</v>
      </c>
      <c r="C394" s="47" t="s">
        <v>35</v>
      </c>
      <c r="D394" s="45">
        <v>0</v>
      </c>
      <c r="E394" s="42">
        <v>0</v>
      </c>
      <c r="F394" s="46">
        <f t="shared" si="26"/>
        <v>0</v>
      </c>
      <c r="G394" s="42"/>
      <c r="H394" s="42">
        <v>0</v>
      </c>
      <c r="I394" s="44" t="e">
        <f t="shared" si="25"/>
        <v>#DIV/0!</v>
      </c>
      <c r="J394" s="42"/>
      <c r="K394">
        <v>0</v>
      </c>
      <c r="L394" s="43">
        <f t="shared" si="27"/>
        <v>0</v>
      </c>
      <c r="M394" s="42"/>
      <c r="N394" s="6">
        <v>529</v>
      </c>
      <c r="O394" s="41">
        <v>164485.75000000003</v>
      </c>
      <c r="P394" s="41">
        <v>164485.75000000003</v>
      </c>
    </row>
    <row r="395" spans="1:16" x14ac:dyDescent="0.35">
      <c r="A395" s="45">
        <v>2022</v>
      </c>
      <c r="B395" s="45" t="s">
        <v>2</v>
      </c>
      <c r="C395" s="47" t="s">
        <v>68</v>
      </c>
      <c r="D395" s="45">
        <v>0</v>
      </c>
      <c r="E395" s="42">
        <v>0</v>
      </c>
      <c r="F395" s="46">
        <f t="shared" si="26"/>
        <v>0</v>
      </c>
      <c r="G395" s="42"/>
      <c r="H395" s="42">
        <v>0</v>
      </c>
      <c r="I395" s="44" t="e">
        <f t="shared" si="25"/>
        <v>#DIV/0!</v>
      </c>
      <c r="J395" s="42"/>
      <c r="K395">
        <v>0</v>
      </c>
      <c r="L395" s="43">
        <f t="shared" si="27"/>
        <v>0</v>
      </c>
      <c r="M395" s="42"/>
      <c r="N395" s="6">
        <v>88</v>
      </c>
      <c r="O395" s="41">
        <v>9023.1700000000019</v>
      </c>
      <c r="P395" s="41">
        <v>9023.1700000000019</v>
      </c>
    </row>
    <row r="396" spans="1:16" x14ac:dyDescent="0.35">
      <c r="A396" s="45">
        <v>2022</v>
      </c>
      <c r="B396" s="45" t="s">
        <v>2</v>
      </c>
      <c r="C396" s="47" t="s">
        <v>90</v>
      </c>
      <c r="D396" s="45">
        <v>0</v>
      </c>
      <c r="E396" s="42">
        <v>0</v>
      </c>
      <c r="F396" s="46">
        <f t="shared" si="26"/>
        <v>0</v>
      </c>
      <c r="G396" s="42"/>
      <c r="H396" s="42">
        <v>0</v>
      </c>
      <c r="I396" s="44" t="e">
        <f t="shared" si="25"/>
        <v>#DIV/0!</v>
      </c>
      <c r="J396" s="42"/>
      <c r="K396">
        <v>0</v>
      </c>
      <c r="L396" s="43">
        <f t="shared" si="27"/>
        <v>0</v>
      </c>
      <c r="M396" s="42"/>
      <c r="N396" s="6">
        <v>292</v>
      </c>
      <c r="O396" s="41">
        <v>46862.5</v>
      </c>
      <c r="P396" s="41">
        <v>46862.5</v>
      </c>
    </row>
    <row r="397" spans="1:16" x14ac:dyDescent="0.35">
      <c r="A397" s="45">
        <v>2022</v>
      </c>
      <c r="B397" s="45" t="s">
        <v>6</v>
      </c>
      <c r="C397" s="47" t="s">
        <v>16</v>
      </c>
      <c r="D397" s="45">
        <v>0</v>
      </c>
      <c r="E397" s="45">
        <v>0</v>
      </c>
      <c r="F397" s="46">
        <f t="shared" si="26"/>
        <v>0</v>
      </c>
      <c r="G397" s="42"/>
      <c r="H397" s="45">
        <v>0</v>
      </c>
      <c r="I397" s="44" t="e">
        <f t="shared" si="25"/>
        <v>#DIV/0!</v>
      </c>
      <c r="J397" s="42"/>
      <c r="K397" s="41">
        <v>0</v>
      </c>
      <c r="L397" s="43">
        <f t="shared" si="27"/>
        <v>0</v>
      </c>
      <c r="M397" s="42"/>
      <c r="N397" s="6">
        <v>4176</v>
      </c>
      <c r="O397" s="41">
        <v>882889.94000000006</v>
      </c>
      <c r="P397" s="41">
        <v>882889.94000000006</v>
      </c>
    </row>
    <row r="398" spans="1:16" x14ac:dyDescent="0.35">
      <c r="A398" s="45">
        <v>2022</v>
      </c>
      <c r="B398" s="45" t="s">
        <v>6</v>
      </c>
      <c r="C398" s="47" t="s">
        <v>18</v>
      </c>
      <c r="D398" s="45">
        <v>15</v>
      </c>
      <c r="E398" s="45">
        <v>0</v>
      </c>
      <c r="F398" s="46">
        <f t="shared" si="26"/>
        <v>3.5714285714285712</v>
      </c>
      <c r="G398" s="42">
        <v>7</v>
      </c>
      <c r="H398" s="45">
        <v>0</v>
      </c>
      <c r="I398" s="44" t="e">
        <f t="shared" si="25"/>
        <v>#DIV/0!</v>
      </c>
      <c r="J398" s="42"/>
      <c r="K398" s="41">
        <v>0</v>
      </c>
      <c r="L398" s="43">
        <f t="shared" si="27"/>
        <v>0</v>
      </c>
      <c r="M398" s="42"/>
      <c r="N398" s="6">
        <v>4200</v>
      </c>
      <c r="O398" s="41">
        <v>680780.50999999989</v>
      </c>
      <c r="P398" s="41">
        <v>680780.50999999989</v>
      </c>
    </row>
    <row r="399" spans="1:16" x14ac:dyDescent="0.35">
      <c r="A399" s="45">
        <v>2022</v>
      </c>
      <c r="B399" s="45" t="s">
        <v>6</v>
      </c>
      <c r="C399" s="47" t="s">
        <v>26</v>
      </c>
      <c r="D399" s="45">
        <v>16</v>
      </c>
      <c r="E399" s="45">
        <v>0</v>
      </c>
      <c r="F399" s="46">
        <f t="shared" si="26"/>
        <v>1.2193263222069808</v>
      </c>
      <c r="G399" s="42">
        <v>28</v>
      </c>
      <c r="H399" s="45">
        <v>0</v>
      </c>
      <c r="I399" s="44" t="e">
        <f t="shared" si="25"/>
        <v>#DIV/0!</v>
      </c>
      <c r="J399" s="42"/>
      <c r="K399" s="41">
        <v>0</v>
      </c>
      <c r="L399" s="43">
        <f t="shared" si="27"/>
        <v>0</v>
      </c>
      <c r="M399" s="42"/>
      <c r="N399" s="6">
        <v>13122</v>
      </c>
      <c r="O399" s="41">
        <v>2561582.7500000005</v>
      </c>
      <c r="P399" s="41">
        <v>2561582.7500000005</v>
      </c>
    </row>
    <row r="400" spans="1:16" x14ac:dyDescent="0.35">
      <c r="A400" s="45">
        <v>2022</v>
      </c>
      <c r="B400" s="45" t="s">
        <v>6</v>
      </c>
      <c r="C400" s="47" t="s">
        <v>33</v>
      </c>
      <c r="D400" s="45">
        <v>0</v>
      </c>
      <c r="E400" s="45">
        <v>0</v>
      </c>
      <c r="F400" s="46">
        <f t="shared" si="26"/>
        <v>0</v>
      </c>
      <c r="G400" s="42"/>
      <c r="H400" s="45">
        <v>0</v>
      </c>
      <c r="I400" s="44" t="e">
        <f t="shared" si="25"/>
        <v>#DIV/0!</v>
      </c>
      <c r="J400" s="42"/>
      <c r="K400" s="41">
        <v>0</v>
      </c>
      <c r="L400" s="43">
        <f t="shared" si="27"/>
        <v>0</v>
      </c>
      <c r="M400" s="42"/>
      <c r="N400" s="6">
        <v>5454</v>
      </c>
      <c r="O400" s="41">
        <v>1601141.1099999999</v>
      </c>
      <c r="P400" s="41">
        <v>1601141.1099999999</v>
      </c>
    </row>
    <row r="401" spans="1:16" x14ac:dyDescent="0.35">
      <c r="A401" s="45">
        <v>2022</v>
      </c>
      <c r="B401" s="45" t="s">
        <v>6</v>
      </c>
      <c r="C401" s="47" t="s">
        <v>41</v>
      </c>
      <c r="D401" s="45">
        <v>0</v>
      </c>
      <c r="E401" s="45">
        <v>0</v>
      </c>
      <c r="F401" s="46">
        <f t="shared" si="26"/>
        <v>0</v>
      </c>
      <c r="G401" s="42"/>
      <c r="H401" s="45">
        <v>0</v>
      </c>
      <c r="I401" s="44" t="e">
        <f t="shared" ref="I401:I464" si="28">E401/H401</f>
        <v>#DIV/0!</v>
      </c>
      <c r="J401" s="42"/>
      <c r="K401" s="41">
        <v>0</v>
      </c>
      <c r="L401" s="43">
        <f t="shared" si="27"/>
        <v>0</v>
      </c>
      <c r="M401" s="42"/>
      <c r="N401" s="6">
        <v>2603</v>
      </c>
      <c r="O401" s="41">
        <v>665409.18999999994</v>
      </c>
      <c r="P401" s="41">
        <v>665409.18999999994</v>
      </c>
    </row>
    <row r="402" spans="1:16" x14ac:dyDescent="0.35">
      <c r="A402" s="45">
        <v>2022</v>
      </c>
      <c r="B402" s="45" t="s">
        <v>6</v>
      </c>
      <c r="C402" s="47" t="s">
        <v>42</v>
      </c>
      <c r="D402" s="45">
        <v>0</v>
      </c>
      <c r="E402" s="45">
        <v>0</v>
      </c>
      <c r="F402" s="46">
        <f t="shared" si="26"/>
        <v>0</v>
      </c>
      <c r="G402" s="42"/>
      <c r="H402" s="45">
        <v>0</v>
      </c>
      <c r="I402" s="44" t="e">
        <f t="shared" si="28"/>
        <v>#DIV/0!</v>
      </c>
      <c r="J402" s="42"/>
      <c r="K402" s="41">
        <v>0</v>
      </c>
      <c r="L402" s="43">
        <f t="shared" si="27"/>
        <v>0</v>
      </c>
      <c r="M402" s="42"/>
      <c r="N402" s="6">
        <v>5612</v>
      </c>
      <c r="O402" s="41">
        <v>591605.41</v>
      </c>
      <c r="P402" s="41">
        <v>591605.41</v>
      </c>
    </row>
    <row r="403" spans="1:16" x14ac:dyDescent="0.35">
      <c r="A403" s="45">
        <v>2022</v>
      </c>
      <c r="B403" s="45" t="s">
        <v>6</v>
      </c>
      <c r="C403" s="47" t="s">
        <v>47</v>
      </c>
      <c r="D403" s="45">
        <v>0</v>
      </c>
      <c r="E403" s="45">
        <v>0</v>
      </c>
      <c r="F403" s="46">
        <f t="shared" si="26"/>
        <v>0</v>
      </c>
      <c r="G403" s="42"/>
      <c r="H403" s="45">
        <v>0</v>
      </c>
      <c r="I403" s="44" t="e">
        <f t="shared" si="28"/>
        <v>#DIV/0!</v>
      </c>
      <c r="J403" s="42"/>
      <c r="K403" s="41">
        <v>0</v>
      </c>
      <c r="L403" s="43">
        <f t="shared" si="27"/>
        <v>0</v>
      </c>
      <c r="M403" s="42"/>
      <c r="N403" s="6">
        <v>16750</v>
      </c>
      <c r="O403" s="41">
        <v>4167264.9499999974</v>
      </c>
      <c r="P403" s="41">
        <v>4167264.9499999974</v>
      </c>
    </row>
    <row r="404" spans="1:16" x14ac:dyDescent="0.35">
      <c r="A404" s="45">
        <v>2022</v>
      </c>
      <c r="B404" s="45" t="s">
        <v>6</v>
      </c>
      <c r="C404" s="47" t="s">
        <v>48</v>
      </c>
      <c r="D404" s="45">
        <v>0</v>
      </c>
      <c r="E404" s="45">
        <v>0</v>
      </c>
      <c r="F404" s="46">
        <f t="shared" si="26"/>
        <v>0</v>
      </c>
      <c r="G404" s="42"/>
      <c r="H404" s="45">
        <v>0</v>
      </c>
      <c r="I404" s="44" t="e">
        <f t="shared" si="28"/>
        <v>#DIV/0!</v>
      </c>
      <c r="J404" s="42"/>
      <c r="K404" s="41">
        <v>0</v>
      </c>
      <c r="L404" s="43">
        <f t="shared" si="27"/>
        <v>0</v>
      </c>
      <c r="M404" s="42"/>
      <c r="N404" s="6">
        <v>1640</v>
      </c>
      <c r="O404" s="41">
        <v>203014.10999999996</v>
      </c>
      <c r="P404" s="41">
        <v>203014.10999999996</v>
      </c>
    </row>
    <row r="405" spans="1:16" x14ac:dyDescent="0.35">
      <c r="A405" s="45">
        <v>2022</v>
      </c>
      <c r="B405" s="45" t="s">
        <v>6</v>
      </c>
      <c r="C405" s="47" t="s">
        <v>66</v>
      </c>
      <c r="D405" s="45">
        <v>0</v>
      </c>
      <c r="E405" s="45">
        <v>0</v>
      </c>
      <c r="F405" s="46">
        <f t="shared" si="26"/>
        <v>0</v>
      </c>
      <c r="G405" s="42"/>
      <c r="H405" s="45">
        <v>0</v>
      </c>
      <c r="I405" s="44" t="e">
        <f t="shared" si="28"/>
        <v>#DIV/0!</v>
      </c>
      <c r="J405" s="42"/>
      <c r="K405" s="41">
        <v>0</v>
      </c>
      <c r="L405" s="43">
        <f t="shared" si="27"/>
        <v>0</v>
      </c>
      <c r="M405" s="42"/>
      <c r="N405" s="6">
        <v>5859</v>
      </c>
      <c r="O405" s="41">
        <v>1193747.9999999993</v>
      </c>
      <c r="P405" s="41">
        <v>1193747.9999999993</v>
      </c>
    </row>
    <row r="406" spans="1:16" x14ac:dyDescent="0.35">
      <c r="A406" s="45">
        <v>2022</v>
      </c>
      <c r="B406" s="45" t="s">
        <v>6</v>
      </c>
      <c r="C406" s="47" t="s">
        <v>68</v>
      </c>
      <c r="D406" s="45">
        <v>0</v>
      </c>
      <c r="E406" s="45">
        <v>0</v>
      </c>
      <c r="F406" s="46">
        <f t="shared" si="26"/>
        <v>0</v>
      </c>
      <c r="G406" s="42"/>
      <c r="H406" s="45">
        <v>0</v>
      </c>
      <c r="I406" s="44" t="e">
        <f t="shared" si="28"/>
        <v>#DIV/0!</v>
      </c>
      <c r="J406" s="42"/>
      <c r="K406" s="41">
        <v>0</v>
      </c>
      <c r="L406" s="43">
        <f t="shared" si="27"/>
        <v>0</v>
      </c>
      <c r="M406" s="42"/>
      <c r="N406" s="6">
        <v>88</v>
      </c>
      <c r="O406" s="41">
        <v>9023.1700000000019</v>
      </c>
      <c r="P406" s="41">
        <v>9023.1700000000019</v>
      </c>
    </row>
    <row r="407" spans="1:16" x14ac:dyDescent="0.35">
      <c r="A407" s="45">
        <v>2022</v>
      </c>
      <c r="B407" s="45" t="s">
        <v>6</v>
      </c>
      <c r="C407" s="47" t="s">
        <v>75</v>
      </c>
      <c r="D407" s="45">
        <v>0</v>
      </c>
      <c r="E407" s="45">
        <v>0</v>
      </c>
      <c r="F407" s="46">
        <f t="shared" si="26"/>
        <v>0</v>
      </c>
      <c r="G407" s="42"/>
      <c r="H407" s="45">
        <v>0</v>
      </c>
      <c r="I407" s="44" t="e">
        <f t="shared" si="28"/>
        <v>#DIV/0!</v>
      </c>
      <c r="J407" s="42"/>
      <c r="K407" s="41">
        <v>0</v>
      </c>
      <c r="L407" s="43">
        <f t="shared" si="27"/>
        <v>0</v>
      </c>
      <c r="M407" s="42"/>
      <c r="N407" s="6">
        <v>12452</v>
      </c>
      <c r="O407" s="41">
        <v>2318500.9200000004</v>
      </c>
      <c r="P407" s="41">
        <v>2318500.9200000004</v>
      </c>
    </row>
    <row r="408" spans="1:16" x14ac:dyDescent="0.35">
      <c r="A408" s="45">
        <v>2022</v>
      </c>
      <c r="B408" s="45" t="s">
        <v>6</v>
      </c>
      <c r="C408" s="47" t="s">
        <v>80</v>
      </c>
      <c r="D408" s="45">
        <v>0</v>
      </c>
      <c r="E408" s="45">
        <v>0</v>
      </c>
      <c r="F408" s="46">
        <f t="shared" si="26"/>
        <v>0</v>
      </c>
      <c r="G408" s="42"/>
      <c r="H408" s="45">
        <v>0</v>
      </c>
      <c r="I408" s="44" t="e">
        <f t="shared" si="28"/>
        <v>#DIV/0!</v>
      </c>
      <c r="J408" s="42"/>
      <c r="K408" s="41">
        <v>0</v>
      </c>
      <c r="L408" s="43">
        <f t="shared" si="27"/>
        <v>0</v>
      </c>
      <c r="M408" s="42"/>
      <c r="N408" s="6">
        <v>4310</v>
      </c>
      <c r="O408" s="41">
        <v>656879.12000000011</v>
      </c>
      <c r="P408" s="41">
        <v>656879.12000000011</v>
      </c>
    </row>
    <row r="409" spans="1:16" x14ac:dyDescent="0.35">
      <c r="A409" s="45">
        <v>2022</v>
      </c>
      <c r="B409" s="45" t="s">
        <v>6</v>
      </c>
      <c r="C409" s="47" t="s">
        <v>85</v>
      </c>
      <c r="D409" s="45">
        <v>0</v>
      </c>
      <c r="E409" s="45">
        <v>0</v>
      </c>
      <c r="F409" s="46">
        <f t="shared" si="26"/>
        <v>0</v>
      </c>
      <c r="G409" s="42"/>
      <c r="H409" s="45">
        <v>0</v>
      </c>
      <c r="I409" s="44" t="e">
        <f t="shared" si="28"/>
        <v>#DIV/0!</v>
      </c>
      <c r="J409" s="42"/>
      <c r="K409" s="41">
        <v>0</v>
      </c>
      <c r="L409" s="43">
        <f t="shared" si="27"/>
        <v>0</v>
      </c>
      <c r="M409" s="42"/>
      <c r="N409" s="6">
        <v>22472</v>
      </c>
      <c r="O409" s="41">
        <v>2899474.2300000023</v>
      </c>
      <c r="P409" s="41">
        <v>2899474.2300000023</v>
      </c>
    </row>
    <row r="410" spans="1:16" x14ac:dyDescent="0.35">
      <c r="A410" s="45">
        <v>2022</v>
      </c>
      <c r="B410" s="45" t="s">
        <v>6</v>
      </c>
      <c r="C410" s="47" t="s">
        <v>88</v>
      </c>
      <c r="D410" s="45">
        <v>36</v>
      </c>
      <c r="E410" s="45">
        <v>0</v>
      </c>
      <c r="F410" s="46">
        <f t="shared" si="26"/>
        <v>5.3603335318642049</v>
      </c>
      <c r="G410" s="42">
        <v>4</v>
      </c>
      <c r="H410" s="45">
        <v>0</v>
      </c>
      <c r="I410" s="44" t="e">
        <f t="shared" si="28"/>
        <v>#DIV/0!</v>
      </c>
      <c r="J410" s="42"/>
      <c r="K410" s="41">
        <v>0</v>
      </c>
      <c r="L410" s="43">
        <f t="shared" si="27"/>
        <v>0</v>
      </c>
      <c r="M410" s="42"/>
      <c r="N410" s="6">
        <v>6716</v>
      </c>
      <c r="O410" s="41">
        <v>2529073.6700000004</v>
      </c>
      <c r="P410" s="41">
        <v>2529073.6700000004</v>
      </c>
    </row>
    <row r="411" spans="1:16" x14ac:dyDescent="0.35">
      <c r="A411" s="45">
        <v>2022</v>
      </c>
      <c r="B411" s="45" t="s">
        <v>6</v>
      </c>
      <c r="C411" s="47" t="s">
        <v>90</v>
      </c>
      <c r="D411" s="45">
        <v>0</v>
      </c>
      <c r="E411" s="45">
        <v>0</v>
      </c>
      <c r="F411" s="46">
        <f t="shared" si="26"/>
        <v>0</v>
      </c>
      <c r="G411" s="42"/>
      <c r="H411" s="45">
        <v>0</v>
      </c>
      <c r="I411" s="44" t="e">
        <f t="shared" si="28"/>
        <v>#DIV/0!</v>
      </c>
      <c r="J411" s="42"/>
      <c r="K411" s="41">
        <v>0</v>
      </c>
      <c r="L411" s="43">
        <f t="shared" si="27"/>
        <v>0</v>
      </c>
      <c r="M411" s="42"/>
      <c r="N411" s="6">
        <v>292</v>
      </c>
      <c r="O411" s="41">
        <v>46862.5</v>
      </c>
      <c r="P411" s="41">
        <v>46862.5</v>
      </c>
    </row>
    <row r="412" spans="1:16" x14ac:dyDescent="0.35">
      <c r="A412" s="45">
        <v>2022</v>
      </c>
      <c r="B412" s="45" t="s">
        <v>6</v>
      </c>
      <c r="C412" s="47" t="s">
        <v>76</v>
      </c>
      <c r="D412" s="45">
        <v>1038</v>
      </c>
      <c r="E412" s="45">
        <v>110617.12</v>
      </c>
      <c r="F412" s="46">
        <f t="shared" si="26"/>
        <v>2.2870287134472003</v>
      </c>
      <c r="G412" s="42">
        <v>15</v>
      </c>
      <c r="H412" s="45">
        <v>2383</v>
      </c>
      <c r="I412" s="44">
        <f t="shared" si="28"/>
        <v>46.419269827947964</v>
      </c>
      <c r="J412" s="42">
        <v>1</v>
      </c>
      <c r="K412" s="41">
        <v>110617.12</v>
      </c>
      <c r="L412" s="43">
        <f t="shared" si="27"/>
        <v>1.0527631268224434E-3</v>
      </c>
      <c r="M412" s="42"/>
      <c r="N412" s="6">
        <v>453864</v>
      </c>
      <c r="O412" s="41">
        <v>105073132.96000005</v>
      </c>
      <c r="P412" s="41">
        <v>105073132.96000005</v>
      </c>
    </row>
    <row r="413" spans="1:16" x14ac:dyDescent="0.35">
      <c r="A413" s="45">
        <v>2022</v>
      </c>
      <c r="B413" s="45" t="s">
        <v>6</v>
      </c>
      <c r="C413" s="47" t="s">
        <v>30</v>
      </c>
      <c r="D413" s="45">
        <v>11</v>
      </c>
      <c r="E413" s="45">
        <v>1935</v>
      </c>
      <c r="F413" s="46">
        <f t="shared" si="26"/>
        <v>0.80262677854797515</v>
      </c>
      <c r="G413" s="42">
        <v>37</v>
      </c>
      <c r="H413" s="45">
        <v>42</v>
      </c>
      <c r="I413" s="44">
        <f t="shared" si="28"/>
        <v>46.071428571428569</v>
      </c>
      <c r="J413" s="42">
        <v>2</v>
      </c>
      <c r="K413" s="41">
        <v>1935</v>
      </c>
      <c r="L413" s="43">
        <f t="shared" si="27"/>
        <v>1.4698304872984083E-3</v>
      </c>
      <c r="M413" s="42"/>
      <c r="N413" s="6">
        <v>13705</v>
      </c>
      <c r="O413" s="41">
        <v>1316478.3400000003</v>
      </c>
      <c r="P413" s="41">
        <v>1316478.3400000003</v>
      </c>
    </row>
    <row r="414" spans="1:16" x14ac:dyDescent="0.35">
      <c r="A414" s="45">
        <v>2022</v>
      </c>
      <c r="B414" s="45" t="s">
        <v>6</v>
      </c>
      <c r="C414" s="47" t="s">
        <v>53</v>
      </c>
      <c r="D414" s="45">
        <v>6</v>
      </c>
      <c r="E414" s="45">
        <v>440</v>
      </c>
      <c r="F414" s="46">
        <f t="shared" si="26"/>
        <v>1.4054813773717498</v>
      </c>
      <c r="G414" s="42">
        <v>22</v>
      </c>
      <c r="H414" s="45">
        <v>11</v>
      </c>
      <c r="I414" s="44">
        <f t="shared" si="28"/>
        <v>40</v>
      </c>
      <c r="J414" s="42">
        <v>3</v>
      </c>
      <c r="K414" s="41">
        <v>440</v>
      </c>
      <c r="L414" s="43">
        <f t="shared" si="27"/>
        <v>5.3299253467640356E-4</v>
      </c>
      <c r="M414" s="42"/>
      <c r="N414" s="6">
        <v>4269</v>
      </c>
      <c r="O414" s="41">
        <v>825527.50999999978</v>
      </c>
      <c r="P414" s="41">
        <v>825527.50999999978</v>
      </c>
    </row>
    <row r="415" spans="1:16" x14ac:dyDescent="0.35">
      <c r="A415" s="45">
        <v>2022</v>
      </c>
      <c r="B415" s="45" t="s">
        <v>6</v>
      </c>
      <c r="C415" s="47" t="s">
        <v>84</v>
      </c>
      <c r="D415" s="45">
        <v>15</v>
      </c>
      <c r="E415" s="45">
        <v>966.6</v>
      </c>
      <c r="F415" s="46">
        <f t="shared" si="26"/>
        <v>0.9455370650529501</v>
      </c>
      <c r="G415" s="42">
        <v>34</v>
      </c>
      <c r="H415" s="45">
        <v>25.5</v>
      </c>
      <c r="I415" s="44">
        <f t="shared" si="28"/>
        <v>37.905882352941177</v>
      </c>
      <c r="J415" s="42">
        <v>4</v>
      </c>
      <c r="K415" s="41">
        <v>966.6</v>
      </c>
      <c r="L415" s="43">
        <f t="shared" si="27"/>
        <v>1.977037650595796E-4</v>
      </c>
      <c r="M415" s="42"/>
      <c r="N415" s="6">
        <v>15864</v>
      </c>
      <c r="O415" s="41">
        <v>4889132.99</v>
      </c>
      <c r="P415" s="41">
        <v>4889132.99</v>
      </c>
    </row>
    <row r="416" spans="1:16" x14ac:dyDescent="0.35">
      <c r="A416" s="45">
        <v>2022</v>
      </c>
      <c r="B416" s="45" t="s">
        <v>6</v>
      </c>
      <c r="C416" s="47" t="s">
        <v>82</v>
      </c>
      <c r="D416" s="45">
        <v>14</v>
      </c>
      <c r="E416" s="45">
        <v>150</v>
      </c>
      <c r="F416" s="46">
        <f t="shared" si="26"/>
        <v>2.3882633913340157</v>
      </c>
      <c r="G416" s="42">
        <v>11</v>
      </c>
      <c r="H416" s="45">
        <v>4</v>
      </c>
      <c r="I416" s="44">
        <f t="shared" si="28"/>
        <v>37.5</v>
      </c>
      <c r="J416" s="42">
        <v>5</v>
      </c>
      <c r="K416" s="41">
        <v>150</v>
      </c>
      <c r="L416" s="43">
        <f t="shared" si="27"/>
        <v>1.0280087776323878E-4</v>
      </c>
      <c r="M416" s="42"/>
      <c r="N416" s="6">
        <v>5862</v>
      </c>
      <c r="O416" s="41">
        <v>1459131.5099999998</v>
      </c>
      <c r="P416" s="41">
        <v>1459131.5099999998</v>
      </c>
    </row>
    <row r="417" spans="1:16" x14ac:dyDescent="0.35">
      <c r="A417" s="45">
        <v>2022</v>
      </c>
      <c r="B417" s="45" t="s">
        <v>6</v>
      </c>
      <c r="C417" s="47" t="s">
        <v>20</v>
      </c>
      <c r="D417" s="45">
        <v>25</v>
      </c>
      <c r="E417" s="45">
        <v>3338.88</v>
      </c>
      <c r="F417" s="46">
        <f t="shared" si="26"/>
        <v>1.8608113137327875</v>
      </c>
      <c r="G417" s="42">
        <v>18</v>
      </c>
      <c r="H417" s="45">
        <v>90</v>
      </c>
      <c r="I417" s="44">
        <f t="shared" si="28"/>
        <v>37.098666666666666</v>
      </c>
      <c r="J417" s="42">
        <v>6</v>
      </c>
      <c r="K417" s="41">
        <v>3338.88</v>
      </c>
      <c r="L417" s="43">
        <f t="shared" si="27"/>
        <v>1.0604412309312453E-3</v>
      </c>
      <c r="M417" s="42"/>
      <c r="N417" s="6">
        <v>13435</v>
      </c>
      <c r="O417" s="41">
        <v>3148576.1800000016</v>
      </c>
      <c r="P417" s="41">
        <v>3148576.1800000016</v>
      </c>
    </row>
    <row r="418" spans="1:16" x14ac:dyDescent="0.35">
      <c r="A418" s="45">
        <v>2022</v>
      </c>
      <c r="B418" s="45" t="s">
        <v>6</v>
      </c>
      <c r="C418" s="47" t="s">
        <v>60</v>
      </c>
      <c r="D418" s="45">
        <v>19</v>
      </c>
      <c r="E418" s="45">
        <v>4982.25</v>
      </c>
      <c r="F418" s="46">
        <f t="shared" si="26"/>
        <v>1.9658561821003624</v>
      </c>
      <c r="G418" s="42">
        <v>17</v>
      </c>
      <c r="H418" s="45">
        <v>139</v>
      </c>
      <c r="I418" s="44">
        <f t="shared" si="28"/>
        <v>35.843525179856115</v>
      </c>
      <c r="J418" s="42">
        <v>7</v>
      </c>
      <c r="K418" s="41">
        <v>4982.25</v>
      </c>
      <c r="L418" s="43">
        <f t="shared" si="27"/>
        <v>2.6526409519749502E-3</v>
      </c>
      <c r="M418" s="42"/>
      <c r="N418" s="6">
        <v>9665</v>
      </c>
      <c r="O418" s="41">
        <v>1878222.5300000003</v>
      </c>
      <c r="P418" s="41">
        <v>1878222.5300000003</v>
      </c>
    </row>
    <row r="419" spans="1:16" x14ac:dyDescent="0.35">
      <c r="A419" s="45">
        <v>2022</v>
      </c>
      <c r="B419" s="45" t="s">
        <v>6</v>
      </c>
      <c r="C419" s="47" t="s">
        <v>61</v>
      </c>
      <c r="D419" s="45">
        <v>17</v>
      </c>
      <c r="E419" s="45">
        <v>2495</v>
      </c>
      <c r="F419" s="46">
        <f t="shared" si="26"/>
        <v>1.2560957588296142</v>
      </c>
      <c r="G419" s="42">
        <v>27</v>
      </c>
      <c r="H419" s="45">
        <v>71.25</v>
      </c>
      <c r="I419" s="44">
        <f t="shared" si="28"/>
        <v>35.017543859649123</v>
      </c>
      <c r="J419" s="42">
        <v>8</v>
      </c>
      <c r="K419" s="41">
        <v>2495</v>
      </c>
      <c r="L419" s="43">
        <f t="shared" si="27"/>
        <v>4.3175630211009811E-4</v>
      </c>
      <c r="M419" s="42"/>
      <c r="N419" s="6">
        <v>13534</v>
      </c>
      <c r="O419" s="41">
        <v>5778722.8299999973</v>
      </c>
      <c r="P419" s="41">
        <v>5778722.8299999973</v>
      </c>
    </row>
    <row r="420" spans="1:16" x14ac:dyDescent="0.35">
      <c r="A420" s="45">
        <v>2022</v>
      </c>
      <c r="B420" s="45" t="s">
        <v>6</v>
      </c>
      <c r="C420" s="47" t="s">
        <v>29</v>
      </c>
      <c r="D420" s="45">
        <v>1</v>
      </c>
      <c r="E420" s="45">
        <v>35</v>
      </c>
      <c r="F420" s="46">
        <f t="shared" si="26"/>
        <v>0.20837674515524068</v>
      </c>
      <c r="G420" s="42">
        <v>63</v>
      </c>
      <c r="H420" s="45">
        <v>1</v>
      </c>
      <c r="I420" s="44">
        <f t="shared" si="28"/>
        <v>35</v>
      </c>
      <c r="J420" s="42">
        <v>14</v>
      </c>
      <c r="K420" s="41">
        <v>35</v>
      </c>
      <c r="L420" s="43">
        <f t="shared" si="27"/>
        <v>4.6144499813595992E-5</v>
      </c>
      <c r="M420" s="42"/>
      <c r="N420" s="6">
        <v>4799</v>
      </c>
      <c r="O420" s="41">
        <v>758486.93</v>
      </c>
      <c r="P420" s="41">
        <v>758486.93</v>
      </c>
    </row>
    <row r="421" spans="1:16" x14ac:dyDescent="0.35">
      <c r="A421" s="45">
        <v>2022</v>
      </c>
      <c r="B421" s="45" t="s">
        <v>6</v>
      </c>
      <c r="C421" s="47" t="s">
        <v>31</v>
      </c>
      <c r="D421" s="45">
        <v>2</v>
      </c>
      <c r="E421" s="45">
        <v>175</v>
      </c>
      <c r="F421" s="46">
        <f t="shared" si="26"/>
        <v>0.44913541432741971</v>
      </c>
      <c r="G421" s="42">
        <v>52</v>
      </c>
      <c r="H421" s="45">
        <v>5</v>
      </c>
      <c r="I421" s="44">
        <f t="shared" si="28"/>
        <v>35</v>
      </c>
      <c r="J421" s="42">
        <v>11</v>
      </c>
      <c r="K421" s="41">
        <v>175</v>
      </c>
      <c r="L421" s="43">
        <f t="shared" si="27"/>
        <v>1.1763417877062422E-4</v>
      </c>
      <c r="M421" s="42"/>
      <c r="N421" s="6">
        <v>4453</v>
      </c>
      <c r="O421" s="41">
        <v>1487662.8700000008</v>
      </c>
      <c r="P421" s="41">
        <v>1487662.8700000008</v>
      </c>
    </row>
    <row r="422" spans="1:16" x14ac:dyDescent="0.35">
      <c r="A422" s="45">
        <v>2022</v>
      </c>
      <c r="B422" s="45" t="s">
        <v>6</v>
      </c>
      <c r="C422" s="47" t="s">
        <v>52</v>
      </c>
      <c r="D422" s="45">
        <v>17</v>
      </c>
      <c r="E422" s="45">
        <v>752.5</v>
      </c>
      <c r="F422" s="46">
        <f t="shared" si="26"/>
        <v>0.31554524361948955</v>
      </c>
      <c r="G422" s="42">
        <v>55</v>
      </c>
      <c r="H422" s="45">
        <v>21.5</v>
      </c>
      <c r="I422" s="44">
        <f t="shared" si="28"/>
        <v>35</v>
      </c>
      <c r="J422" s="42">
        <v>13</v>
      </c>
      <c r="K422" s="41">
        <v>752.5</v>
      </c>
      <c r="L422" s="43">
        <f t="shared" si="27"/>
        <v>7.6487514131436753E-5</v>
      </c>
      <c r="M422" s="42"/>
      <c r="N422" s="6">
        <v>53875</v>
      </c>
      <c r="O422" s="41">
        <v>9838207.0399999935</v>
      </c>
      <c r="P422" s="41">
        <v>9838207.0399999935</v>
      </c>
    </row>
    <row r="423" spans="1:16" x14ac:dyDescent="0.35">
      <c r="A423" s="45">
        <v>2022</v>
      </c>
      <c r="B423" s="45" t="s">
        <v>6</v>
      </c>
      <c r="C423" s="47" t="s">
        <v>70</v>
      </c>
      <c r="D423" s="45">
        <v>3</v>
      </c>
      <c r="E423" s="45">
        <v>315</v>
      </c>
      <c r="F423" s="46">
        <f t="shared" si="26"/>
        <v>0.49594974375929901</v>
      </c>
      <c r="G423" s="42">
        <v>50</v>
      </c>
      <c r="H423" s="45">
        <v>9</v>
      </c>
      <c r="I423" s="44">
        <f t="shared" si="28"/>
        <v>35</v>
      </c>
      <c r="J423" s="42">
        <v>10</v>
      </c>
      <c r="K423" s="41">
        <v>315</v>
      </c>
      <c r="L423" s="43">
        <f t="shared" si="27"/>
        <v>2.4011490023942412E-4</v>
      </c>
      <c r="M423" s="42"/>
      <c r="N423" s="6">
        <v>6049</v>
      </c>
      <c r="O423" s="41">
        <v>1311871.9400000009</v>
      </c>
      <c r="P423" s="41">
        <v>1311871.9400000009</v>
      </c>
    </row>
    <row r="424" spans="1:16" x14ac:dyDescent="0.35">
      <c r="A424" s="45">
        <v>2022</v>
      </c>
      <c r="B424" s="45" t="s">
        <v>6</v>
      </c>
      <c r="C424" s="47" t="s">
        <v>74</v>
      </c>
      <c r="D424" s="45">
        <v>1</v>
      </c>
      <c r="E424" s="45">
        <v>140</v>
      </c>
      <c r="F424" s="46">
        <f t="shared" si="26"/>
        <v>0.35423308537017356</v>
      </c>
      <c r="G424" s="42">
        <v>53</v>
      </c>
      <c r="H424" s="45">
        <v>4</v>
      </c>
      <c r="I424" s="44">
        <f t="shared" si="28"/>
        <v>35</v>
      </c>
      <c r="J424" s="42">
        <v>12</v>
      </c>
      <c r="K424" s="41">
        <v>140</v>
      </c>
      <c r="L424" s="43">
        <f t="shared" si="27"/>
        <v>9.6588721615084328E-5</v>
      </c>
      <c r="M424" s="42"/>
      <c r="N424" s="6">
        <v>2823</v>
      </c>
      <c r="O424" s="41">
        <v>1449444.5899999996</v>
      </c>
      <c r="P424" s="41">
        <v>1449444.5899999996</v>
      </c>
    </row>
    <row r="425" spans="1:16" x14ac:dyDescent="0.35">
      <c r="A425" s="45">
        <v>2022</v>
      </c>
      <c r="B425" s="45" t="s">
        <v>6</v>
      </c>
      <c r="C425" s="47" t="s">
        <v>89</v>
      </c>
      <c r="D425" s="45">
        <v>8</v>
      </c>
      <c r="E425" s="45">
        <v>70</v>
      </c>
      <c r="F425" s="46">
        <f t="shared" si="26"/>
        <v>1.3762257010149663</v>
      </c>
      <c r="G425" s="42">
        <v>23</v>
      </c>
      <c r="H425" s="45">
        <v>2</v>
      </c>
      <c r="I425" s="44">
        <f t="shared" si="28"/>
        <v>35</v>
      </c>
      <c r="J425" s="42">
        <v>9</v>
      </c>
      <c r="K425" s="41">
        <v>70</v>
      </c>
      <c r="L425" s="43">
        <f t="shared" si="27"/>
        <v>6.8414055468317886E-5</v>
      </c>
      <c r="M425" s="42"/>
      <c r="N425" s="6">
        <v>5813</v>
      </c>
      <c r="O425" s="41">
        <v>1023181.5599999997</v>
      </c>
      <c r="P425" s="41">
        <v>1023181.5599999997</v>
      </c>
    </row>
    <row r="426" spans="1:16" x14ac:dyDescent="0.35">
      <c r="A426" s="45">
        <v>2022</v>
      </c>
      <c r="B426" s="45" t="s">
        <v>6</v>
      </c>
      <c r="C426" s="47" t="s">
        <v>44</v>
      </c>
      <c r="D426" s="45">
        <v>26</v>
      </c>
      <c r="E426" s="45">
        <v>2200</v>
      </c>
      <c r="F426" s="46">
        <f t="shared" si="26"/>
        <v>3.7350955322511132</v>
      </c>
      <c r="G426" s="42">
        <v>6</v>
      </c>
      <c r="H426" s="45">
        <v>65</v>
      </c>
      <c r="I426" s="44">
        <f t="shared" si="28"/>
        <v>33.846153846153847</v>
      </c>
      <c r="J426" s="42">
        <v>15</v>
      </c>
      <c r="K426" s="41">
        <v>2200</v>
      </c>
      <c r="L426" s="43">
        <f t="shared" si="27"/>
        <v>9.4988761663723981E-4</v>
      </c>
      <c r="M426" s="42"/>
      <c r="N426" s="6">
        <v>6961</v>
      </c>
      <c r="O426" s="41">
        <v>2316063.4600000009</v>
      </c>
      <c r="P426" s="41">
        <v>2316063.4600000009</v>
      </c>
    </row>
    <row r="427" spans="1:16" x14ac:dyDescent="0.35">
      <c r="A427" s="45">
        <v>2022</v>
      </c>
      <c r="B427" s="45" t="s">
        <v>6</v>
      </c>
      <c r="C427" s="47" t="s">
        <v>55</v>
      </c>
      <c r="D427" s="45">
        <v>4</v>
      </c>
      <c r="E427" s="45">
        <v>340</v>
      </c>
      <c r="F427" s="46">
        <f t="shared" si="26"/>
        <v>0.6261740763932373</v>
      </c>
      <c r="G427" s="42">
        <v>44</v>
      </c>
      <c r="H427" s="45">
        <v>10.5</v>
      </c>
      <c r="I427" s="44">
        <f t="shared" si="28"/>
        <v>32.38095238095238</v>
      </c>
      <c r="J427" s="42">
        <v>16</v>
      </c>
      <c r="K427" s="41">
        <v>340</v>
      </c>
      <c r="L427" s="43">
        <f t="shared" si="27"/>
        <v>2.172181062408008E-4</v>
      </c>
      <c r="M427" s="42"/>
      <c r="N427" s="6">
        <v>6388</v>
      </c>
      <c r="O427" s="41">
        <v>1565247.0499999998</v>
      </c>
      <c r="P427" s="41">
        <v>1565247.0499999998</v>
      </c>
    </row>
    <row r="428" spans="1:16" x14ac:dyDescent="0.35">
      <c r="A428" s="45">
        <v>2022</v>
      </c>
      <c r="B428" s="45" t="s">
        <v>6</v>
      </c>
      <c r="C428" s="47" t="s">
        <v>57</v>
      </c>
      <c r="D428" s="45">
        <v>3</v>
      </c>
      <c r="E428" s="45">
        <v>708</v>
      </c>
      <c r="F428" s="46">
        <f t="shared" si="26"/>
        <v>0.59300256967780196</v>
      </c>
      <c r="G428" s="42">
        <v>46</v>
      </c>
      <c r="H428" s="45">
        <v>22</v>
      </c>
      <c r="I428" s="44">
        <f t="shared" si="28"/>
        <v>32.18181818181818</v>
      </c>
      <c r="J428" s="42">
        <v>17</v>
      </c>
      <c r="K428" s="41">
        <v>708</v>
      </c>
      <c r="L428" s="43">
        <f t="shared" si="27"/>
        <v>6.9753032786496827E-4</v>
      </c>
      <c r="M428" s="42"/>
      <c r="N428" s="6">
        <v>5059</v>
      </c>
      <c r="O428" s="41">
        <v>1015009.6299999998</v>
      </c>
      <c r="P428" s="41">
        <v>1015009.6299999998</v>
      </c>
    </row>
    <row r="429" spans="1:16" x14ac:dyDescent="0.35">
      <c r="A429" s="45">
        <v>2022</v>
      </c>
      <c r="B429" s="45" t="s">
        <v>6</v>
      </c>
      <c r="C429" s="47" t="s">
        <v>27</v>
      </c>
      <c r="D429" s="45">
        <v>3</v>
      </c>
      <c r="E429" s="45">
        <v>244</v>
      </c>
      <c r="F429" s="46">
        <f t="shared" si="26"/>
        <v>0.24289531212047608</v>
      </c>
      <c r="G429" s="42">
        <v>60</v>
      </c>
      <c r="H429" s="45">
        <v>8</v>
      </c>
      <c r="I429" s="44">
        <f t="shared" si="28"/>
        <v>30.5</v>
      </c>
      <c r="J429" s="42">
        <v>18</v>
      </c>
      <c r="K429" s="41">
        <v>244</v>
      </c>
      <c r="L429" s="43">
        <f t="shared" si="27"/>
        <v>1.09682661762653E-4</v>
      </c>
      <c r="M429" s="42"/>
      <c r="N429" s="6">
        <v>12351</v>
      </c>
      <c r="O429" s="41">
        <v>2224599.5499999993</v>
      </c>
      <c r="P429" s="41">
        <v>2224599.5499999993</v>
      </c>
    </row>
    <row r="430" spans="1:16" x14ac:dyDescent="0.35">
      <c r="A430" s="45">
        <v>2022</v>
      </c>
      <c r="B430" s="45" t="s">
        <v>6</v>
      </c>
      <c r="C430" s="47" t="s">
        <v>79</v>
      </c>
      <c r="D430" s="45">
        <v>7</v>
      </c>
      <c r="E430" s="45">
        <v>530</v>
      </c>
      <c r="F430" s="46">
        <f t="shared" si="26"/>
        <v>0.56360708534621584</v>
      </c>
      <c r="G430" s="42">
        <v>47</v>
      </c>
      <c r="H430" s="45">
        <v>17.66</v>
      </c>
      <c r="I430" s="44">
        <f t="shared" si="28"/>
        <v>30.011325028312569</v>
      </c>
      <c r="J430" s="42">
        <v>19</v>
      </c>
      <c r="K430" s="41">
        <v>530</v>
      </c>
      <c r="L430" s="43">
        <f t="shared" si="27"/>
        <v>3.3014593010735914E-4</v>
      </c>
      <c r="M430" s="42"/>
      <c r="N430" s="6">
        <v>12420</v>
      </c>
      <c r="O430" s="41">
        <v>1605350.6999999997</v>
      </c>
      <c r="P430" s="41">
        <v>1605350.6999999997</v>
      </c>
    </row>
    <row r="431" spans="1:16" x14ac:dyDescent="0.35">
      <c r="A431" s="45">
        <v>2022</v>
      </c>
      <c r="B431" s="45" t="s">
        <v>6</v>
      </c>
      <c r="C431" s="47" t="s">
        <v>17</v>
      </c>
      <c r="D431" s="45">
        <v>4</v>
      </c>
      <c r="E431" s="45">
        <v>180</v>
      </c>
      <c r="F431" s="46">
        <f t="shared" si="26"/>
        <v>0.61957868649318459</v>
      </c>
      <c r="G431" s="42">
        <v>45</v>
      </c>
      <c r="H431" s="45">
        <v>6</v>
      </c>
      <c r="I431" s="44">
        <f t="shared" si="28"/>
        <v>30</v>
      </c>
      <c r="J431" s="42">
        <v>20</v>
      </c>
      <c r="K431" s="41">
        <v>180</v>
      </c>
      <c r="L431" s="43">
        <f t="shared" si="27"/>
        <v>1.2494714562202481E-4</v>
      </c>
      <c r="M431" s="42"/>
      <c r="N431" s="6">
        <v>6456</v>
      </c>
      <c r="O431" s="41">
        <v>1440609.1400000006</v>
      </c>
      <c r="P431" s="41">
        <v>1440609.1400000006</v>
      </c>
    </row>
    <row r="432" spans="1:16" x14ac:dyDescent="0.35">
      <c r="A432" s="45">
        <v>2022</v>
      </c>
      <c r="B432" s="45" t="s">
        <v>6</v>
      </c>
      <c r="C432" s="47" t="s">
        <v>32</v>
      </c>
      <c r="D432" s="45">
        <v>1</v>
      </c>
      <c r="E432" s="45">
        <v>60</v>
      </c>
      <c r="F432" s="46">
        <f t="shared" si="26"/>
        <v>0.17488632388947184</v>
      </c>
      <c r="G432" s="42">
        <v>65</v>
      </c>
      <c r="H432" s="45">
        <v>2</v>
      </c>
      <c r="I432" s="44">
        <f t="shared" si="28"/>
        <v>30</v>
      </c>
      <c r="J432" s="42">
        <v>24</v>
      </c>
      <c r="K432" s="41">
        <v>60</v>
      </c>
      <c r="L432" s="43">
        <f t="shared" si="27"/>
        <v>5.2204920496474017E-5</v>
      </c>
      <c r="M432" s="42"/>
      <c r="N432" s="6">
        <v>5718</v>
      </c>
      <c r="O432" s="41">
        <v>1149316.95</v>
      </c>
      <c r="P432" s="41">
        <v>1149316.95</v>
      </c>
    </row>
    <row r="433" spans="1:16" x14ac:dyDescent="0.35">
      <c r="A433" s="45">
        <v>2022</v>
      </c>
      <c r="B433" s="45" t="s">
        <v>6</v>
      </c>
      <c r="C433" s="47" t="s">
        <v>38</v>
      </c>
      <c r="D433" s="45">
        <v>18</v>
      </c>
      <c r="E433" s="45">
        <v>3270</v>
      </c>
      <c r="F433" s="46">
        <f t="shared" si="26"/>
        <v>0.53452115812917589</v>
      </c>
      <c r="G433" s="42">
        <v>48</v>
      </c>
      <c r="H433" s="45">
        <v>109</v>
      </c>
      <c r="I433" s="44">
        <f t="shared" si="28"/>
        <v>30</v>
      </c>
      <c r="J433" s="42">
        <v>21</v>
      </c>
      <c r="K433" s="41">
        <v>3270</v>
      </c>
      <c r="L433" s="43">
        <f t="shared" si="27"/>
        <v>4.2070672871407342E-4</v>
      </c>
      <c r="M433" s="42"/>
      <c r="N433" s="6">
        <v>33675</v>
      </c>
      <c r="O433" s="41">
        <v>7772635.3699999964</v>
      </c>
      <c r="P433" s="41">
        <v>7772635.3699999964</v>
      </c>
    </row>
    <row r="434" spans="1:16" x14ac:dyDescent="0.35">
      <c r="A434" s="45">
        <v>2022</v>
      </c>
      <c r="B434" s="45" t="s">
        <v>6</v>
      </c>
      <c r="C434" s="47" t="s">
        <v>49</v>
      </c>
      <c r="D434" s="45">
        <v>2</v>
      </c>
      <c r="E434" s="45">
        <v>420</v>
      </c>
      <c r="F434" s="46">
        <f t="shared" si="26"/>
        <v>0.28224668360146771</v>
      </c>
      <c r="G434" s="42">
        <v>57</v>
      </c>
      <c r="H434" s="45">
        <v>14</v>
      </c>
      <c r="I434" s="44">
        <f t="shared" si="28"/>
        <v>30</v>
      </c>
      <c r="J434" s="42">
        <v>22</v>
      </c>
      <c r="K434" s="41">
        <v>420</v>
      </c>
      <c r="L434" s="43">
        <f t="shared" si="27"/>
        <v>1.8640164081375757E-4</v>
      </c>
      <c r="M434" s="42"/>
      <c r="N434" s="6">
        <v>7086</v>
      </c>
      <c r="O434" s="41">
        <v>2253199.0500000012</v>
      </c>
      <c r="P434" s="41">
        <v>2253199.0500000012</v>
      </c>
    </row>
    <row r="435" spans="1:16" x14ac:dyDescent="0.35">
      <c r="A435" s="45">
        <v>2022</v>
      </c>
      <c r="B435" s="45" t="s">
        <v>6</v>
      </c>
      <c r="C435" s="47" t="s">
        <v>50</v>
      </c>
      <c r="D435" s="45">
        <v>1</v>
      </c>
      <c r="E435" s="45">
        <v>300</v>
      </c>
      <c r="F435" s="46">
        <f t="shared" si="26"/>
        <v>0.20193861066235866</v>
      </c>
      <c r="G435" s="42">
        <v>64</v>
      </c>
      <c r="H435" s="45">
        <v>10</v>
      </c>
      <c r="I435" s="44">
        <f t="shared" si="28"/>
        <v>30</v>
      </c>
      <c r="J435" s="42">
        <v>23</v>
      </c>
      <c r="K435" s="41">
        <v>300</v>
      </c>
      <c r="L435" s="43">
        <f t="shared" si="27"/>
        <v>3.2233113313683313E-4</v>
      </c>
      <c r="M435" s="42"/>
      <c r="N435" s="6">
        <v>4952</v>
      </c>
      <c r="O435" s="41">
        <v>930719.89999999991</v>
      </c>
      <c r="P435" s="41">
        <v>930719.89999999991</v>
      </c>
    </row>
    <row r="436" spans="1:16" x14ac:dyDescent="0.35">
      <c r="A436" s="45">
        <v>2022</v>
      </c>
      <c r="B436" s="45" t="s">
        <v>6</v>
      </c>
      <c r="C436" s="47" t="s">
        <v>72</v>
      </c>
      <c r="D436" s="45">
        <v>2</v>
      </c>
      <c r="E436" s="45">
        <v>210</v>
      </c>
      <c r="F436" s="46">
        <f t="shared" si="26"/>
        <v>0.1737619461337967</v>
      </c>
      <c r="G436" s="42">
        <v>66</v>
      </c>
      <c r="H436" s="45">
        <v>7</v>
      </c>
      <c r="I436" s="44">
        <f t="shared" si="28"/>
        <v>30</v>
      </c>
      <c r="J436" s="42">
        <v>25</v>
      </c>
      <c r="K436" s="41">
        <v>210</v>
      </c>
      <c r="L436" s="43">
        <f t="shared" si="27"/>
        <v>1.4129963827696311E-4</v>
      </c>
      <c r="M436" s="42"/>
      <c r="N436" s="6">
        <v>11510</v>
      </c>
      <c r="O436" s="41">
        <v>1486203.3800000004</v>
      </c>
      <c r="P436" s="41">
        <v>1486203.3800000004</v>
      </c>
    </row>
    <row r="437" spans="1:16" x14ac:dyDescent="0.35">
      <c r="A437" s="45">
        <v>2022</v>
      </c>
      <c r="B437" s="45" t="s">
        <v>6</v>
      </c>
      <c r="C437" s="47" t="s">
        <v>39</v>
      </c>
      <c r="D437" s="45">
        <v>10</v>
      </c>
      <c r="E437" s="45">
        <v>350</v>
      </c>
      <c r="F437" s="46">
        <f t="shared" si="26"/>
        <v>1.2896569512509672</v>
      </c>
      <c r="G437" s="42">
        <v>25</v>
      </c>
      <c r="H437" s="45">
        <v>12</v>
      </c>
      <c r="I437" s="44">
        <f t="shared" si="28"/>
        <v>29.166666666666668</v>
      </c>
      <c r="J437" s="42">
        <v>26</v>
      </c>
      <c r="K437" s="41">
        <v>350</v>
      </c>
      <c r="L437" s="43">
        <f t="shared" si="27"/>
        <v>2.5425244478254365E-4</v>
      </c>
      <c r="M437" s="42"/>
      <c r="N437" s="6">
        <v>7754</v>
      </c>
      <c r="O437" s="41">
        <v>1376584.6000000003</v>
      </c>
      <c r="P437" s="41">
        <v>1376584.6000000003</v>
      </c>
    </row>
    <row r="438" spans="1:16" x14ac:dyDescent="0.35">
      <c r="A438" s="45">
        <v>2022</v>
      </c>
      <c r="B438" s="45" t="s">
        <v>6</v>
      </c>
      <c r="C438" s="47" t="s">
        <v>46</v>
      </c>
      <c r="D438" s="45">
        <v>27</v>
      </c>
      <c r="E438" s="45">
        <v>4002</v>
      </c>
      <c r="F438" s="46">
        <f t="shared" si="26"/>
        <v>3.2727272727272725</v>
      </c>
      <c r="G438" s="42">
        <v>8</v>
      </c>
      <c r="H438" s="45">
        <v>138</v>
      </c>
      <c r="I438" s="44">
        <f t="shared" si="28"/>
        <v>29</v>
      </c>
      <c r="J438" s="42">
        <v>27</v>
      </c>
      <c r="K438" s="41">
        <v>4002</v>
      </c>
      <c r="L438" s="43">
        <f t="shared" si="27"/>
        <v>2.1186451333193982E-3</v>
      </c>
      <c r="M438" s="42"/>
      <c r="N438" s="6">
        <v>8250</v>
      </c>
      <c r="O438" s="41">
        <v>1888943.0499999998</v>
      </c>
      <c r="P438" s="41">
        <v>1888943.0499999998</v>
      </c>
    </row>
    <row r="439" spans="1:16" x14ac:dyDescent="0.35">
      <c r="A439" s="45">
        <v>2022</v>
      </c>
      <c r="B439" s="45" t="s">
        <v>6</v>
      </c>
      <c r="C439" s="47" t="s">
        <v>34</v>
      </c>
      <c r="D439" s="45">
        <v>7</v>
      </c>
      <c r="E439" s="45">
        <v>465</v>
      </c>
      <c r="F439" s="46">
        <f t="shared" si="26"/>
        <v>0.64190738193489227</v>
      </c>
      <c r="G439" s="42">
        <v>42</v>
      </c>
      <c r="H439" s="45">
        <v>17</v>
      </c>
      <c r="I439" s="44">
        <f t="shared" si="28"/>
        <v>27.352941176470587</v>
      </c>
      <c r="J439" s="42">
        <v>28</v>
      </c>
      <c r="K439" s="41">
        <v>465</v>
      </c>
      <c r="L439" s="43">
        <f t="shared" si="27"/>
        <v>2.0834945521254914E-4</v>
      </c>
      <c r="M439" s="42"/>
      <c r="N439" s="6">
        <v>10905</v>
      </c>
      <c r="O439" s="41">
        <v>2231827.2900000005</v>
      </c>
      <c r="P439" s="41">
        <v>2231827.2900000005</v>
      </c>
    </row>
    <row r="440" spans="1:16" x14ac:dyDescent="0.35">
      <c r="A440" s="45">
        <v>2022</v>
      </c>
      <c r="B440" s="45" t="s">
        <v>6</v>
      </c>
      <c r="C440" s="47" t="s">
        <v>19</v>
      </c>
      <c r="D440" s="45">
        <v>24</v>
      </c>
      <c r="E440" s="45">
        <v>802</v>
      </c>
      <c r="F440" s="46">
        <f t="shared" si="26"/>
        <v>1.6147480320258361</v>
      </c>
      <c r="G440" s="42">
        <v>20</v>
      </c>
      <c r="H440" s="45">
        <v>29.5</v>
      </c>
      <c r="I440" s="44">
        <f t="shared" si="28"/>
        <v>27.1864406779661</v>
      </c>
      <c r="J440" s="42">
        <v>29</v>
      </c>
      <c r="K440" s="41">
        <v>802</v>
      </c>
      <c r="L440" s="43">
        <f t="shared" si="27"/>
        <v>3.0511597930123652E-4</v>
      </c>
      <c r="M440" s="42"/>
      <c r="N440" s="6">
        <v>14863</v>
      </c>
      <c r="O440" s="41">
        <v>2628508.6799999983</v>
      </c>
      <c r="P440" s="41">
        <v>2628508.6799999983</v>
      </c>
    </row>
    <row r="441" spans="1:16" x14ac:dyDescent="0.35">
      <c r="A441" s="45">
        <v>2022</v>
      </c>
      <c r="B441" s="45" t="s">
        <v>6</v>
      </c>
      <c r="C441" s="47" t="s">
        <v>91</v>
      </c>
      <c r="D441" s="45">
        <v>6</v>
      </c>
      <c r="E441" s="45">
        <v>378</v>
      </c>
      <c r="F441" s="46">
        <f t="shared" si="26"/>
        <v>0.49771878888428034</v>
      </c>
      <c r="G441" s="42">
        <v>49</v>
      </c>
      <c r="H441" s="45">
        <v>14</v>
      </c>
      <c r="I441" s="44">
        <f t="shared" si="28"/>
        <v>27</v>
      </c>
      <c r="J441" s="42">
        <v>30</v>
      </c>
      <c r="K441" s="41">
        <v>378</v>
      </c>
      <c r="L441" s="43">
        <f t="shared" si="27"/>
        <v>1.412266095949763E-4</v>
      </c>
      <c r="M441" s="42"/>
      <c r="N441" s="6">
        <v>12055</v>
      </c>
      <c r="O441" s="41">
        <v>2676549.4199999985</v>
      </c>
      <c r="P441" s="41">
        <v>2676549.4199999985</v>
      </c>
    </row>
    <row r="442" spans="1:16" x14ac:dyDescent="0.35">
      <c r="A442" s="45">
        <v>2022</v>
      </c>
      <c r="B442" s="45" t="s">
        <v>6</v>
      </c>
      <c r="C442" s="47" t="s">
        <v>59</v>
      </c>
      <c r="D442" s="45">
        <v>8</v>
      </c>
      <c r="E442" s="45">
        <v>900</v>
      </c>
      <c r="F442" s="46">
        <f t="shared" si="26"/>
        <v>1.0325245224574084</v>
      </c>
      <c r="G442" s="42">
        <v>30</v>
      </c>
      <c r="H442" s="45">
        <v>34</v>
      </c>
      <c r="I442" s="44">
        <f t="shared" si="28"/>
        <v>26.470588235294116</v>
      </c>
      <c r="J442" s="42">
        <v>31</v>
      </c>
      <c r="K442" s="41">
        <v>900</v>
      </c>
      <c r="L442" s="43">
        <f t="shared" si="27"/>
        <v>5.7826542744214224E-4</v>
      </c>
      <c r="M442" s="42"/>
      <c r="N442" s="6">
        <v>7748</v>
      </c>
      <c r="O442" s="41">
        <v>1556378.7100000002</v>
      </c>
      <c r="P442" s="41">
        <v>1556378.7100000002</v>
      </c>
    </row>
    <row r="443" spans="1:16" x14ac:dyDescent="0.35">
      <c r="A443" s="45">
        <v>2022</v>
      </c>
      <c r="B443" s="45" t="s">
        <v>6</v>
      </c>
      <c r="C443" s="47" t="s">
        <v>21</v>
      </c>
      <c r="D443" s="45">
        <v>1</v>
      </c>
      <c r="E443" s="45">
        <v>75</v>
      </c>
      <c r="F443" s="46">
        <f t="shared" si="26"/>
        <v>0.24557956777996068</v>
      </c>
      <c r="G443" s="42">
        <v>59</v>
      </c>
      <c r="H443" s="45">
        <v>3</v>
      </c>
      <c r="I443" s="44">
        <f t="shared" si="28"/>
        <v>25</v>
      </c>
      <c r="J443" s="42">
        <v>37</v>
      </c>
      <c r="K443" s="41">
        <v>75</v>
      </c>
      <c r="L443" s="43">
        <f t="shared" si="27"/>
        <v>1.8346173208422809E-4</v>
      </c>
      <c r="M443" s="42"/>
      <c r="N443" s="6">
        <v>4072</v>
      </c>
      <c r="O443" s="41">
        <v>408804.59999999986</v>
      </c>
      <c r="P443" s="41">
        <v>408804.59999999986</v>
      </c>
    </row>
    <row r="444" spans="1:16" x14ac:dyDescent="0.35">
      <c r="A444" s="45">
        <v>2022</v>
      </c>
      <c r="B444" s="45" t="s">
        <v>6</v>
      </c>
      <c r="C444" s="47" t="s">
        <v>22</v>
      </c>
      <c r="D444" s="45">
        <v>4</v>
      </c>
      <c r="E444" s="45">
        <v>75</v>
      </c>
      <c r="F444" s="46">
        <f t="shared" si="26"/>
        <v>0.23129409043598936</v>
      </c>
      <c r="G444" s="42">
        <v>61</v>
      </c>
      <c r="H444" s="45">
        <v>3</v>
      </c>
      <c r="I444" s="44">
        <f t="shared" si="28"/>
        <v>25</v>
      </c>
      <c r="J444" s="42">
        <v>38</v>
      </c>
      <c r="K444" s="41">
        <v>75</v>
      </c>
      <c r="L444" s="43">
        <f t="shared" si="27"/>
        <v>1.9171478239068538E-5</v>
      </c>
      <c r="M444" s="42"/>
      <c r="N444" s="6">
        <v>17294</v>
      </c>
      <c r="O444" s="41">
        <v>3912061.4</v>
      </c>
      <c r="P444" s="41">
        <v>3912061.4</v>
      </c>
    </row>
    <row r="445" spans="1:16" x14ac:dyDescent="0.35">
      <c r="A445" s="45">
        <v>2022</v>
      </c>
      <c r="B445" s="45" t="s">
        <v>6</v>
      </c>
      <c r="C445" s="47" t="s">
        <v>36</v>
      </c>
      <c r="D445" s="45">
        <v>2</v>
      </c>
      <c r="E445" s="45">
        <v>175</v>
      </c>
      <c r="F445" s="46">
        <f t="shared" si="26"/>
        <v>0.31294007197621654</v>
      </c>
      <c r="G445" s="42">
        <v>56</v>
      </c>
      <c r="H445" s="45">
        <v>7</v>
      </c>
      <c r="I445" s="44">
        <f t="shared" si="28"/>
        <v>25</v>
      </c>
      <c r="J445" s="42">
        <v>35</v>
      </c>
      <c r="K445" s="41">
        <v>175</v>
      </c>
      <c r="L445" s="43">
        <f t="shared" si="27"/>
        <v>2.4874856727932364E-4</v>
      </c>
      <c r="M445" s="42"/>
      <c r="N445" s="6">
        <v>6391</v>
      </c>
      <c r="O445" s="41">
        <v>703521.63999999955</v>
      </c>
      <c r="P445" s="41">
        <v>703521.63999999955</v>
      </c>
    </row>
    <row r="446" spans="1:16" x14ac:dyDescent="0.35">
      <c r="A446" s="45">
        <v>2022</v>
      </c>
      <c r="B446" s="45" t="s">
        <v>6</v>
      </c>
      <c r="C446" s="47" t="s">
        <v>37</v>
      </c>
      <c r="D446" s="45">
        <v>2</v>
      </c>
      <c r="E446" s="45">
        <v>150</v>
      </c>
      <c r="F446" s="46">
        <f t="shared" si="26"/>
        <v>0.25886616619207869</v>
      </c>
      <c r="G446" s="42">
        <v>58</v>
      </c>
      <c r="H446" s="45">
        <v>6</v>
      </c>
      <c r="I446" s="44">
        <f t="shared" si="28"/>
        <v>25</v>
      </c>
      <c r="J446" s="42">
        <v>36</v>
      </c>
      <c r="K446" s="41">
        <v>150</v>
      </c>
      <c r="L446" s="43">
        <f t="shared" si="27"/>
        <v>9.4068259968096835E-5</v>
      </c>
      <c r="M446" s="42"/>
      <c r="N446" s="6">
        <v>7726</v>
      </c>
      <c r="O446" s="41">
        <v>1594586.7399999995</v>
      </c>
      <c r="P446" s="41">
        <v>1594586.7399999995</v>
      </c>
    </row>
    <row r="447" spans="1:16" x14ac:dyDescent="0.35">
      <c r="A447" s="45">
        <v>2022</v>
      </c>
      <c r="B447" s="45" t="s">
        <v>6</v>
      </c>
      <c r="C447" s="47" t="s">
        <v>40</v>
      </c>
      <c r="D447" s="45">
        <v>7</v>
      </c>
      <c r="E447" s="45">
        <v>350</v>
      </c>
      <c r="F447" s="46">
        <f t="shared" si="26"/>
        <v>1.0971786833855799</v>
      </c>
      <c r="G447" s="42">
        <v>29</v>
      </c>
      <c r="H447" s="45">
        <v>14</v>
      </c>
      <c r="I447" s="44">
        <f t="shared" si="28"/>
        <v>25</v>
      </c>
      <c r="J447" s="42">
        <v>33</v>
      </c>
      <c r="K447" s="41">
        <v>350</v>
      </c>
      <c r="L447" s="43">
        <f t="shared" si="27"/>
        <v>3.5099768283364003E-4</v>
      </c>
      <c r="M447" s="42"/>
      <c r="N447" s="6">
        <v>6380</v>
      </c>
      <c r="O447" s="41">
        <v>997157.57999999984</v>
      </c>
      <c r="P447" s="41">
        <v>997157.57999999984</v>
      </c>
    </row>
    <row r="448" spans="1:16" x14ac:dyDescent="0.35">
      <c r="A448" s="45">
        <v>2022</v>
      </c>
      <c r="B448" s="45" t="s">
        <v>6</v>
      </c>
      <c r="C448" s="47" t="s">
        <v>63</v>
      </c>
      <c r="D448" s="45">
        <v>5</v>
      </c>
      <c r="E448" s="45">
        <v>250</v>
      </c>
      <c r="F448" s="46">
        <f t="shared" si="26"/>
        <v>0.94625283875851629</v>
      </c>
      <c r="G448" s="42">
        <v>33</v>
      </c>
      <c r="H448" s="45">
        <v>10</v>
      </c>
      <c r="I448" s="44">
        <f t="shared" si="28"/>
        <v>25</v>
      </c>
      <c r="J448" s="42">
        <v>34</v>
      </c>
      <c r="K448" s="41">
        <v>250</v>
      </c>
      <c r="L448" s="43">
        <f t="shared" si="27"/>
        <v>3.9800012895204162E-4</v>
      </c>
      <c r="M448" s="42"/>
      <c r="N448" s="6">
        <v>5284</v>
      </c>
      <c r="O448" s="41">
        <v>628140.50000000023</v>
      </c>
      <c r="P448" s="41">
        <v>628140.50000000023</v>
      </c>
    </row>
    <row r="449" spans="1:16" x14ac:dyDescent="0.35">
      <c r="A449" s="45">
        <v>2022</v>
      </c>
      <c r="B449" s="45" t="s">
        <v>6</v>
      </c>
      <c r="C449" s="47" t="s">
        <v>87</v>
      </c>
      <c r="D449" s="45">
        <v>17</v>
      </c>
      <c r="E449" s="45">
        <v>75</v>
      </c>
      <c r="F449" s="46">
        <f t="shared" si="26"/>
        <v>1.2639405204460967</v>
      </c>
      <c r="G449" s="42">
        <v>26</v>
      </c>
      <c r="H449" s="45">
        <v>3</v>
      </c>
      <c r="I449" s="44">
        <f t="shared" si="28"/>
        <v>25</v>
      </c>
      <c r="J449" s="42">
        <v>32</v>
      </c>
      <c r="K449" s="41">
        <v>75</v>
      </c>
      <c r="L449" s="43">
        <f t="shared" si="27"/>
        <v>2.0607687908997165E-5</v>
      </c>
      <c r="M449" s="42"/>
      <c r="N449" s="6">
        <v>13450</v>
      </c>
      <c r="O449" s="41">
        <v>3639418.4700000021</v>
      </c>
      <c r="P449" s="41">
        <v>3639418.4700000021</v>
      </c>
    </row>
    <row r="450" spans="1:16" x14ac:dyDescent="0.35">
      <c r="A450" s="45">
        <v>2022</v>
      </c>
      <c r="B450" s="45" t="s">
        <v>6</v>
      </c>
      <c r="C450" s="47" t="s">
        <v>65</v>
      </c>
      <c r="D450" s="45">
        <v>100</v>
      </c>
      <c r="E450" s="45">
        <v>2789</v>
      </c>
      <c r="F450" s="46">
        <f t="shared" ref="F450:F475" si="29">(D450/N450)*1000</f>
        <v>6.404508774177021</v>
      </c>
      <c r="G450" s="42">
        <v>3</v>
      </c>
      <c r="H450" s="45">
        <v>112</v>
      </c>
      <c r="I450" s="44">
        <f t="shared" si="28"/>
        <v>24.901785714285715</v>
      </c>
      <c r="J450" s="42">
        <v>39</v>
      </c>
      <c r="K450" s="41">
        <v>2789</v>
      </c>
      <c r="L450" s="43">
        <f t="shared" ref="L450:L475" si="30">K450/O450</f>
        <v>8.9070613237247833E-4</v>
      </c>
      <c r="M450" s="42"/>
      <c r="N450" s="6">
        <v>15614</v>
      </c>
      <c r="O450" s="41">
        <v>3131223.5300000012</v>
      </c>
      <c r="P450" s="41">
        <v>3131223.5300000012</v>
      </c>
    </row>
    <row r="451" spans="1:16" x14ac:dyDescent="0.35">
      <c r="A451" s="45">
        <v>2022</v>
      </c>
      <c r="B451" s="45" t="s">
        <v>6</v>
      </c>
      <c r="C451" s="47" t="s">
        <v>54</v>
      </c>
      <c r="D451" s="45">
        <v>10</v>
      </c>
      <c r="E451" s="45">
        <v>480</v>
      </c>
      <c r="F451" s="46">
        <f t="shared" si="29"/>
        <v>2.3315458148752621</v>
      </c>
      <c r="G451" s="42">
        <v>13</v>
      </c>
      <c r="H451" s="45">
        <v>20</v>
      </c>
      <c r="I451" s="44">
        <f t="shared" si="28"/>
        <v>24</v>
      </c>
      <c r="J451" s="42">
        <v>40</v>
      </c>
      <c r="K451" s="41">
        <v>480</v>
      </c>
      <c r="L451" s="43">
        <f t="shared" si="30"/>
        <v>7.0656747401421521E-4</v>
      </c>
      <c r="M451" s="42"/>
      <c r="N451" s="6">
        <v>4289</v>
      </c>
      <c r="O451" s="41">
        <v>679340.63999999955</v>
      </c>
      <c r="P451" s="41">
        <v>679340.63999999955</v>
      </c>
    </row>
    <row r="452" spans="1:16" x14ac:dyDescent="0.35">
      <c r="A452" s="45">
        <v>2022</v>
      </c>
      <c r="B452" s="45" t="s">
        <v>6</v>
      </c>
      <c r="C452" s="47" t="s">
        <v>43</v>
      </c>
      <c r="D452" s="45">
        <v>10</v>
      </c>
      <c r="E452" s="45">
        <v>299</v>
      </c>
      <c r="F452" s="46">
        <f t="shared" si="29"/>
        <v>0.7428316743425939</v>
      </c>
      <c r="G452" s="42">
        <v>38</v>
      </c>
      <c r="H452" s="45">
        <v>13</v>
      </c>
      <c r="I452" s="44">
        <f t="shared" si="28"/>
        <v>23</v>
      </c>
      <c r="J452" s="42">
        <v>41</v>
      </c>
      <c r="K452" s="41">
        <v>299</v>
      </c>
      <c r="L452" s="43">
        <f t="shared" si="30"/>
        <v>1.1152347652170656E-4</v>
      </c>
      <c r="M452" s="42"/>
      <c r="N452" s="6">
        <v>13462</v>
      </c>
      <c r="O452" s="41">
        <v>2681049.850000001</v>
      </c>
      <c r="P452" s="41">
        <v>2681049.850000001</v>
      </c>
    </row>
    <row r="453" spans="1:16" x14ac:dyDescent="0.35">
      <c r="A453" s="45">
        <v>2022</v>
      </c>
      <c r="B453" s="45" t="s">
        <v>6</v>
      </c>
      <c r="C453" s="47" t="s">
        <v>92</v>
      </c>
      <c r="D453" s="45">
        <v>9</v>
      </c>
      <c r="E453" s="45">
        <v>730</v>
      </c>
      <c r="F453" s="46">
        <f t="shared" si="29"/>
        <v>0.8675534991324465</v>
      </c>
      <c r="G453" s="42">
        <v>36</v>
      </c>
      <c r="H453" s="45">
        <v>32</v>
      </c>
      <c r="I453" s="44">
        <f t="shared" si="28"/>
        <v>22.8125</v>
      </c>
      <c r="J453" s="42">
        <v>42</v>
      </c>
      <c r="K453" s="41">
        <v>730</v>
      </c>
      <c r="L453" s="43">
        <f t="shared" si="30"/>
        <v>3.5818175772359226E-4</v>
      </c>
      <c r="M453" s="42"/>
      <c r="N453" s="6">
        <v>10374</v>
      </c>
      <c r="O453" s="41">
        <v>2038071.41</v>
      </c>
      <c r="P453" s="41">
        <v>2038071.41</v>
      </c>
    </row>
    <row r="454" spans="1:16" x14ac:dyDescent="0.35">
      <c r="A454" s="45">
        <v>2022</v>
      </c>
      <c r="B454" s="45" t="s">
        <v>6</v>
      </c>
      <c r="C454" s="47" t="s">
        <v>64</v>
      </c>
      <c r="D454" s="45">
        <v>8</v>
      </c>
      <c r="E454" s="45">
        <v>450</v>
      </c>
      <c r="F454" s="46">
        <f t="shared" si="29"/>
        <v>0.32954358213873786</v>
      </c>
      <c r="G454" s="42">
        <v>54</v>
      </c>
      <c r="H454" s="45">
        <v>20</v>
      </c>
      <c r="I454" s="44">
        <f t="shared" si="28"/>
        <v>22.5</v>
      </c>
      <c r="J454" s="42">
        <v>43</v>
      </c>
      <c r="K454" s="41">
        <v>450</v>
      </c>
      <c r="L454" s="43">
        <f t="shared" si="30"/>
        <v>1.8451929907646172E-4</v>
      </c>
      <c r="M454" s="42"/>
      <c r="N454" s="6">
        <v>24276</v>
      </c>
      <c r="O454" s="41">
        <v>2438769.2899999991</v>
      </c>
      <c r="P454" s="41">
        <v>2438769.2899999991</v>
      </c>
    </row>
    <row r="455" spans="1:16" x14ac:dyDescent="0.35">
      <c r="A455" s="45">
        <v>2022</v>
      </c>
      <c r="B455" s="45" t="s">
        <v>6</v>
      </c>
      <c r="C455" s="47" t="s">
        <v>69</v>
      </c>
      <c r="D455" s="45">
        <v>5</v>
      </c>
      <c r="E455" s="45">
        <v>480</v>
      </c>
      <c r="F455" s="46">
        <f t="shared" si="29"/>
        <v>1.0277492291880781</v>
      </c>
      <c r="G455" s="42">
        <v>31</v>
      </c>
      <c r="H455" s="45">
        <v>22</v>
      </c>
      <c r="I455" s="44">
        <f t="shared" si="28"/>
        <v>21.818181818181817</v>
      </c>
      <c r="J455" s="42">
        <v>44</v>
      </c>
      <c r="K455" s="41">
        <v>480</v>
      </c>
      <c r="L455" s="43">
        <f t="shared" si="30"/>
        <v>2.6391090024923411E-4</v>
      </c>
      <c r="M455" s="42"/>
      <c r="N455" s="6">
        <v>4865</v>
      </c>
      <c r="O455" s="41">
        <v>1818795.6600000004</v>
      </c>
      <c r="P455" s="41">
        <v>1818795.6600000004</v>
      </c>
    </row>
    <row r="456" spans="1:16" x14ac:dyDescent="0.35">
      <c r="A456" s="45">
        <v>2022</v>
      </c>
      <c r="B456" s="45" t="s">
        <v>6</v>
      </c>
      <c r="C456" s="47" t="s">
        <v>71</v>
      </c>
      <c r="D456" s="45">
        <v>29</v>
      </c>
      <c r="E456" s="45">
        <v>4022</v>
      </c>
      <c r="F456" s="46">
        <f t="shared" si="29"/>
        <v>6.6014113362167084</v>
      </c>
      <c r="G456" s="42">
        <v>2</v>
      </c>
      <c r="H456" s="45">
        <v>188</v>
      </c>
      <c r="I456" s="44">
        <f t="shared" si="28"/>
        <v>21.393617021276597</v>
      </c>
      <c r="J456" s="42">
        <v>45</v>
      </c>
      <c r="K456" s="41">
        <v>4022</v>
      </c>
      <c r="L456" s="43">
        <f t="shared" si="30"/>
        <v>3.3499528587004309E-3</v>
      </c>
      <c r="M456" s="42"/>
      <c r="N456" s="6">
        <v>4393</v>
      </c>
      <c r="O456" s="41">
        <v>1200613.9099999995</v>
      </c>
      <c r="P456" s="41">
        <v>1200613.9099999995</v>
      </c>
    </row>
    <row r="457" spans="1:16" x14ac:dyDescent="0.35">
      <c r="A457" s="45">
        <v>2022</v>
      </c>
      <c r="B457" s="45" t="s">
        <v>6</v>
      </c>
      <c r="C457" s="47" t="s">
        <v>24</v>
      </c>
      <c r="D457" s="45">
        <v>3</v>
      </c>
      <c r="E457" s="45">
        <v>350</v>
      </c>
      <c r="F457" s="46">
        <f t="shared" si="29"/>
        <v>0.6414368184733803</v>
      </c>
      <c r="G457" s="42">
        <v>43</v>
      </c>
      <c r="H457" s="45">
        <v>16.5</v>
      </c>
      <c r="I457" s="44">
        <f t="shared" si="28"/>
        <v>21.212121212121211</v>
      </c>
      <c r="J457" s="42">
        <v>46</v>
      </c>
      <c r="K457" s="41">
        <v>350</v>
      </c>
      <c r="L457" s="43">
        <f t="shared" si="30"/>
        <v>2.385539578824535E-4</v>
      </c>
      <c r="M457" s="42"/>
      <c r="N457" s="6">
        <v>4677</v>
      </c>
      <c r="O457" s="41">
        <v>1467173.3100000005</v>
      </c>
      <c r="P457" s="41">
        <v>1467173.3100000005</v>
      </c>
    </row>
    <row r="458" spans="1:16" x14ac:dyDescent="0.35">
      <c r="A458" s="45">
        <v>2022</v>
      </c>
      <c r="B458" s="45" t="s">
        <v>6</v>
      </c>
      <c r="C458" s="47" t="s">
        <v>86</v>
      </c>
      <c r="D458" s="45">
        <v>8</v>
      </c>
      <c r="E458" s="45">
        <v>521.82000000000005</v>
      </c>
      <c r="F458" s="46">
        <f t="shared" si="29"/>
        <v>0.46101538638852074</v>
      </c>
      <c r="G458" s="42">
        <v>51</v>
      </c>
      <c r="H458" s="45">
        <v>25</v>
      </c>
      <c r="I458" s="44">
        <f t="shared" si="28"/>
        <v>20.872800000000002</v>
      </c>
      <c r="J458" s="42">
        <v>47</v>
      </c>
      <c r="K458" s="41">
        <v>521.82000000000005</v>
      </c>
      <c r="L458" s="43">
        <f t="shared" si="30"/>
        <v>1.2942693307310766E-4</v>
      </c>
      <c r="M458" s="42"/>
      <c r="N458" s="6">
        <v>17353</v>
      </c>
      <c r="O458" s="41">
        <v>4031772.8900000015</v>
      </c>
      <c r="P458" s="41">
        <v>4031772.8900000015</v>
      </c>
    </row>
    <row r="459" spans="1:16" x14ac:dyDescent="0.35">
      <c r="A459" s="45">
        <v>2022</v>
      </c>
      <c r="B459" s="45" t="s">
        <v>6</v>
      </c>
      <c r="C459" s="47" t="s">
        <v>23</v>
      </c>
      <c r="D459" s="45">
        <v>11</v>
      </c>
      <c r="E459" s="45">
        <v>1460</v>
      </c>
      <c r="F459" s="46">
        <f t="shared" si="29"/>
        <v>1.2980882700023602</v>
      </c>
      <c r="G459" s="42">
        <v>24</v>
      </c>
      <c r="H459" s="45">
        <v>73</v>
      </c>
      <c r="I459" s="44">
        <f t="shared" si="28"/>
        <v>20</v>
      </c>
      <c r="J459" s="42">
        <v>55</v>
      </c>
      <c r="K459" s="41">
        <v>1460</v>
      </c>
      <c r="L459" s="43">
        <f t="shared" si="30"/>
        <v>5.6971133436875565E-4</v>
      </c>
      <c r="M459" s="42"/>
      <c r="N459" s="6">
        <v>8474</v>
      </c>
      <c r="O459" s="41">
        <v>2562701.3400000031</v>
      </c>
      <c r="P459" s="41">
        <v>2562701.3400000031</v>
      </c>
    </row>
    <row r="460" spans="1:16" x14ac:dyDescent="0.35">
      <c r="A460" s="45">
        <v>2022</v>
      </c>
      <c r="B460" s="45" t="s">
        <v>6</v>
      </c>
      <c r="C460" s="47" t="s">
        <v>25</v>
      </c>
      <c r="D460" s="45">
        <v>1</v>
      </c>
      <c r="E460" s="45">
        <v>80</v>
      </c>
      <c r="F460" s="46">
        <f t="shared" si="29"/>
        <v>0.13689253935660506</v>
      </c>
      <c r="G460" s="42">
        <v>67</v>
      </c>
      <c r="H460" s="45">
        <v>4</v>
      </c>
      <c r="I460" s="44">
        <f t="shared" si="28"/>
        <v>20</v>
      </c>
      <c r="J460" s="42">
        <v>60</v>
      </c>
      <c r="K460" s="41">
        <v>80</v>
      </c>
      <c r="L460" s="43">
        <f t="shared" si="30"/>
        <v>5.7196789221059158E-5</v>
      </c>
      <c r="M460" s="42"/>
      <c r="N460" s="6">
        <v>7305</v>
      </c>
      <c r="O460" s="41">
        <v>1398679.9100000001</v>
      </c>
      <c r="P460" s="41">
        <v>1398679.9100000001</v>
      </c>
    </row>
    <row r="461" spans="1:16" x14ac:dyDescent="0.35">
      <c r="A461" s="45">
        <v>2022</v>
      </c>
      <c r="B461" s="45" t="s">
        <v>6</v>
      </c>
      <c r="C461" s="47" t="s">
        <v>28</v>
      </c>
      <c r="D461" s="45">
        <v>20</v>
      </c>
      <c r="E461" s="45">
        <v>240</v>
      </c>
      <c r="F461" s="46">
        <f t="shared" si="29"/>
        <v>2.2922636103151861</v>
      </c>
      <c r="G461" s="42">
        <v>14</v>
      </c>
      <c r="H461" s="45">
        <v>12</v>
      </c>
      <c r="I461" s="44">
        <f t="shared" si="28"/>
        <v>20</v>
      </c>
      <c r="J461" s="42">
        <v>52</v>
      </c>
      <c r="K461" s="41">
        <v>240</v>
      </c>
      <c r="L461" s="43">
        <f t="shared" si="30"/>
        <v>1.5541179115864524E-4</v>
      </c>
      <c r="M461" s="42"/>
      <c r="N461" s="6">
        <v>8725</v>
      </c>
      <c r="O461" s="41">
        <v>1544284.3699999999</v>
      </c>
      <c r="P461" s="41">
        <v>1544284.3699999999</v>
      </c>
    </row>
    <row r="462" spans="1:16" x14ac:dyDescent="0.35">
      <c r="A462" s="45">
        <v>2022</v>
      </c>
      <c r="B462" s="45" t="s">
        <v>6</v>
      </c>
      <c r="C462" s="47" t="s">
        <v>35</v>
      </c>
      <c r="D462" s="45">
        <v>4</v>
      </c>
      <c r="E462" s="45">
        <v>710</v>
      </c>
      <c r="F462" s="46">
        <f t="shared" si="29"/>
        <v>7.5614366729678641</v>
      </c>
      <c r="G462" s="42">
        <v>1</v>
      </c>
      <c r="H462" s="45">
        <v>35.5</v>
      </c>
      <c r="I462" s="44">
        <f t="shared" si="28"/>
        <v>20</v>
      </c>
      <c r="J462" s="42">
        <v>48</v>
      </c>
      <c r="K462" s="41">
        <v>710</v>
      </c>
      <c r="L462" s="43">
        <f t="shared" si="30"/>
        <v>4.3164833427819724E-3</v>
      </c>
      <c r="M462" s="42"/>
      <c r="N462" s="6">
        <v>529</v>
      </c>
      <c r="O462" s="41">
        <v>164485.75000000003</v>
      </c>
      <c r="P462" s="41">
        <v>164485.75000000003</v>
      </c>
    </row>
    <row r="463" spans="1:16" x14ac:dyDescent="0.35">
      <c r="A463" s="45">
        <v>2022</v>
      </c>
      <c r="B463" s="45" t="s">
        <v>6</v>
      </c>
      <c r="C463" s="47" t="s">
        <v>51</v>
      </c>
      <c r="D463" s="45">
        <v>5</v>
      </c>
      <c r="E463" s="45">
        <v>190</v>
      </c>
      <c r="F463" s="46">
        <f t="shared" si="29"/>
        <v>0.67521944632005404</v>
      </c>
      <c r="G463" s="42">
        <v>39</v>
      </c>
      <c r="H463" s="45">
        <v>9.5</v>
      </c>
      <c r="I463" s="44">
        <f t="shared" si="28"/>
        <v>20</v>
      </c>
      <c r="J463" s="42">
        <v>57</v>
      </c>
      <c r="K463" s="41">
        <v>190</v>
      </c>
      <c r="L463" s="43">
        <f t="shared" si="30"/>
        <v>1.280648600255798E-4</v>
      </c>
      <c r="M463" s="42"/>
      <c r="N463" s="6">
        <v>7405</v>
      </c>
      <c r="O463" s="41">
        <v>1483623.2200000002</v>
      </c>
      <c r="P463" s="41">
        <v>1483623.2200000002</v>
      </c>
    </row>
    <row r="464" spans="1:16" x14ac:dyDescent="0.35">
      <c r="A464" s="45">
        <v>2022</v>
      </c>
      <c r="B464" s="45" t="s">
        <v>6</v>
      </c>
      <c r="C464" s="47" t="s">
        <v>56</v>
      </c>
      <c r="D464" s="45">
        <v>7</v>
      </c>
      <c r="E464" s="45">
        <v>340</v>
      </c>
      <c r="F464" s="46">
        <f t="shared" si="29"/>
        <v>0.65641410352588148</v>
      </c>
      <c r="G464" s="42">
        <v>41</v>
      </c>
      <c r="H464" s="45">
        <v>17</v>
      </c>
      <c r="I464" s="44">
        <f t="shared" si="28"/>
        <v>20</v>
      </c>
      <c r="J464" s="42">
        <v>59</v>
      </c>
      <c r="K464" s="41">
        <v>340</v>
      </c>
      <c r="L464" s="43">
        <f t="shared" si="30"/>
        <v>2.2594883324873754E-4</v>
      </c>
      <c r="M464" s="42"/>
      <c r="N464" s="6">
        <v>10664</v>
      </c>
      <c r="O464" s="41">
        <v>1504765.4600000007</v>
      </c>
      <c r="P464" s="41">
        <v>1504765.4600000007</v>
      </c>
    </row>
    <row r="465" spans="1:16" x14ac:dyDescent="0.35">
      <c r="A465" s="45">
        <v>2022</v>
      </c>
      <c r="B465" s="45" t="s">
        <v>6</v>
      </c>
      <c r="C465" s="47" t="s">
        <v>58</v>
      </c>
      <c r="D465" s="45">
        <v>34</v>
      </c>
      <c r="E465" s="45">
        <v>4360</v>
      </c>
      <c r="F465" s="46">
        <f t="shared" si="29"/>
        <v>4.2037586547972303</v>
      </c>
      <c r="G465" s="42">
        <v>5</v>
      </c>
      <c r="H465" s="45">
        <v>218</v>
      </c>
      <c r="I465" s="44">
        <f t="shared" ref="I465:I475" si="31">E465/H465</f>
        <v>20</v>
      </c>
      <c r="J465" s="42">
        <v>49</v>
      </c>
      <c r="K465" s="41">
        <v>4360</v>
      </c>
      <c r="L465" s="43">
        <f t="shared" si="30"/>
        <v>1.6125017228989169E-3</v>
      </c>
      <c r="M465" s="42"/>
      <c r="N465" s="6">
        <v>8088</v>
      </c>
      <c r="O465" s="41">
        <v>2703873.0799999996</v>
      </c>
      <c r="P465" s="41">
        <v>2703873.0799999996</v>
      </c>
    </row>
    <row r="466" spans="1:16" x14ac:dyDescent="0.35">
      <c r="A466" s="45">
        <v>2022</v>
      </c>
      <c r="B466" s="45" t="s">
        <v>6</v>
      </c>
      <c r="C466" s="47" t="s">
        <v>62</v>
      </c>
      <c r="D466" s="45">
        <v>140</v>
      </c>
      <c r="E466" s="45">
        <v>16520</v>
      </c>
      <c r="F466" s="46">
        <f t="shared" si="29"/>
        <v>2.6736946640693633</v>
      </c>
      <c r="G466" s="42">
        <v>10</v>
      </c>
      <c r="H466" s="45">
        <v>826</v>
      </c>
      <c r="I466" s="44">
        <f t="shared" si="31"/>
        <v>20</v>
      </c>
      <c r="J466" s="42">
        <v>51</v>
      </c>
      <c r="K466" s="41">
        <v>16520</v>
      </c>
      <c r="L466" s="43">
        <f t="shared" si="30"/>
        <v>1.5300970643654991E-3</v>
      </c>
      <c r="M466" s="42"/>
      <c r="N466" s="6">
        <v>52362</v>
      </c>
      <c r="O466" s="41">
        <v>10796700.669999989</v>
      </c>
      <c r="P466" s="41">
        <v>10796700.669999989</v>
      </c>
    </row>
    <row r="467" spans="1:16" x14ac:dyDescent="0.35">
      <c r="A467" s="45">
        <v>2022</v>
      </c>
      <c r="B467" s="45" t="s">
        <v>6</v>
      </c>
      <c r="C467" s="47" t="s">
        <v>0</v>
      </c>
      <c r="D467" s="45">
        <v>64</v>
      </c>
      <c r="E467" s="45">
        <v>12300</v>
      </c>
      <c r="F467" s="46">
        <f t="shared" si="29"/>
        <v>2.11983703752774</v>
      </c>
      <c r="G467" s="42">
        <v>16</v>
      </c>
      <c r="H467" s="45">
        <v>615</v>
      </c>
      <c r="I467" s="44">
        <f t="shared" si="31"/>
        <v>20</v>
      </c>
      <c r="J467" s="42">
        <v>53</v>
      </c>
      <c r="K467" s="41">
        <v>12300</v>
      </c>
      <c r="L467" s="43">
        <f t="shared" si="30"/>
        <v>1.5762306004249496E-3</v>
      </c>
      <c r="M467" s="42"/>
      <c r="N467" s="6">
        <v>30191</v>
      </c>
      <c r="O467" s="41">
        <v>7803426.7299999995</v>
      </c>
      <c r="P467" s="41">
        <v>7803426.7299999995</v>
      </c>
    </row>
    <row r="468" spans="1:16" x14ac:dyDescent="0.35">
      <c r="A468" s="45">
        <v>2022</v>
      </c>
      <c r="B468" s="45" t="s">
        <v>6</v>
      </c>
      <c r="C468" s="47" t="s">
        <v>73</v>
      </c>
      <c r="D468" s="45">
        <v>17</v>
      </c>
      <c r="E468" s="45">
        <v>380</v>
      </c>
      <c r="F468" s="46">
        <f t="shared" si="29"/>
        <v>0.67008277493102086</v>
      </c>
      <c r="G468" s="42">
        <v>40</v>
      </c>
      <c r="H468" s="45">
        <v>19</v>
      </c>
      <c r="I468" s="44">
        <f t="shared" si="31"/>
        <v>20</v>
      </c>
      <c r="J468" s="42">
        <v>58</v>
      </c>
      <c r="K468" s="41">
        <v>380</v>
      </c>
      <c r="L468" s="43">
        <f t="shared" si="30"/>
        <v>6.8016378429841317E-5</v>
      </c>
      <c r="M468" s="42"/>
      <c r="N468" s="6">
        <v>25370</v>
      </c>
      <c r="O468" s="41">
        <v>5586889.6400000015</v>
      </c>
      <c r="P468" s="41">
        <v>5586889.6400000015</v>
      </c>
    </row>
    <row r="469" spans="1:16" x14ac:dyDescent="0.35">
      <c r="A469" s="45">
        <v>2022</v>
      </c>
      <c r="B469" s="45" t="s">
        <v>6</v>
      </c>
      <c r="C469" s="47" t="s">
        <v>81</v>
      </c>
      <c r="D469" s="45">
        <v>35</v>
      </c>
      <c r="E469" s="45">
        <v>4470</v>
      </c>
      <c r="F469" s="46">
        <f t="shared" si="29"/>
        <v>2.8508593304553229</v>
      </c>
      <c r="G469" s="42">
        <v>9</v>
      </c>
      <c r="H469" s="45">
        <v>223.5</v>
      </c>
      <c r="I469" s="44">
        <f t="shared" si="31"/>
        <v>20</v>
      </c>
      <c r="J469" s="42">
        <v>50</v>
      </c>
      <c r="K469" s="41">
        <v>4470</v>
      </c>
      <c r="L469" s="43">
        <f t="shared" si="30"/>
        <v>2.4337889088526126E-3</v>
      </c>
      <c r="M469" s="42"/>
      <c r="N469" s="6">
        <v>12277</v>
      </c>
      <c r="O469" s="41">
        <v>1836642.44</v>
      </c>
      <c r="P469" s="41">
        <v>1836642.44</v>
      </c>
    </row>
    <row r="470" spans="1:16" x14ac:dyDescent="0.35">
      <c r="A470" s="45">
        <v>2022</v>
      </c>
      <c r="B470" s="45" t="s">
        <v>6</v>
      </c>
      <c r="C470" s="47" t="s">
        <v>83</v>
      </c>
      <c r="D470" s="45">
        <v>17</v>
      </c>
      <c r="E470" s="45">
        <v>640</v>
      </c>
      <c r="F470" s="46">
        <f t="shared" si="29"/>
        <v>1.5913133015070673</v>
      </c>
      <c r="G470" s="42">
        <v>21</v>
      </c>
      <c r="H470" s="45">
        <v>32</v>
      </c>
      <c r="I470" s="44">
        <f t="shared" si="31"/>
        <v>20</v>
      </c>
      <c r="J470" s="42">
        <v>54</v>
      </c>
      <c r="K470" s="41">
        <v>640</v>
      </c>
      <c r="L470" s="43">
        <f t="shared" si="30"/>
        <v>2.47207534038952E-4</v>
      </c>
      <c r="M470" s="42"/>
      <c r="N470" s="6">
        <v>10683</v>
      </c>
      <c r="O470" s="41">
        <v>2588917.8599999971</v>
      </c>
      <c r="P470" s="41">
        <v>2588917.8599999971</v>
      </c>
    </row>
    <row r="471" spans="1:16" x14ac:dyDescent="0.35">
      <c r="A471" s="45">
        <v>2022</v>
      </c>
      <c r="B471" s="45" t="s">
        <v>6</v>
      </c>
      <c r="C471" s="47" t="s">
        <v>93</v>
      </c>
      <c r="D471" s="45">
        <v>5</v>
      </c>
      <c r="E471" s="45">
        <v>1140</v>
      </c>
      <c r="F471" s="46">
        <f t="shared" si="29"/>
        <v>0.88448611356801699</v>
      </c>
      <c r="G471" s="42">
        <v>35</v>
      </c>
      <c r="H471" s="45">
        <v>57</v>
      </c>
      <c r="I471" s="44">
        <f t="shared" si="31"/>
        <v>20</v>
      </c>
      <c r="J471" s="42">
        <v>56</v>
      </c>
      <c r="K471" s="41">
        <v>1140</v>
      </c>
      <c r="L471" s="43">
        <f t="shared" si="30"/>
        <v>6.2172672807730598E-4</v>
      </c>
      <c r="M471" s="42"/>
      <c r="N471" s="6">
        <v>5653</v>
      </c>
      <c r="O471" s="41">
        <v>1833603.0100000005</v>
      </c>
      <c r="P471" s="41">
        <v>1833603.0100000005</v>
      </c>
    </row>
    <row r="472" spans="1:16" x14ac:dyDescent="0.35">
      <c r="A472" s="45">
        <v>2022</v>
      </c>
      <c r="B472" s="45" t="s">
        <v>6</v>
      </c>
      <c r="C472" s="47" t="s">
        <v>45</v>
      </c>
      <c r="D472" s="45">
        <v>12</v>
      </c>
      <c r="E472" s="45">
        <v>1620</v>
      </c>
      <c r="F472" s="46">
        <f t="shared" si="29"/>
        <v>2.356637863315004</v>
      </c>
      <c r="G472" s="42">
        <v>12</v>
      </c>
      <c r="H472" s="45">
        <v>82</v>
      </c>
      <c r="I472" s="44">
        <f t="shared" si="31"/>
        <v>19.756097560975611</v>
      </c>
      <c r="J472" s="42">
        <v>61</v>
      </c>
      <c r="K472" s="41">
        <v>1620</v>
      </c>
      <c r="L472" s="43">
        <f t="shared" si="30"/>
        <v>1.9258955113949825E-3</v>
      </c>
      <c r="M472" s="42"/>
      <c r="N472" s="6">
        <v>5092</v>
      </c>
      <c r="O472" s="41">
        <v>841167.13000000012</v>
      </c>
      <c r="P472" s="41">
        <v>841167.13000000012</v>
      </c>
    </row>
    <row r="473" spans="1:16" x14ac:dyDescent="0.35">
      <c r="A473" s="45">
        <v>2022</v>
      </c>
      <c r="B473" s="45" t="s">
        <v>6</v>
      </c>
      <c r="C473" s="47" t="s">
        <v>67</v>
      </c>
      <c r="D473" s="45">
        <v>3</v>
      </c>
      <c r="E473" s="45">
        <v>285</v>
      </c>
      <c r="F473" s="46">
        <f t="shared" si="29"/>
        <v>0.22299858767561137</v>
      </c>
      <c r="G473" s="42">
        <v>62</v>
      </c>
      <c r="H473" s="45">
        <v>15</v>
      </c>
      <c r="I473" s="44">
        <f t="shared" si="31"/>
        <v>19</v>
      </c>
      <c r="J473" s="42">
        <v>62</v>
      </c>
      <c r="K473" s="41">
        <v>285</v>
      </c>
      <c r="L473" s="43">
        <f t="shared" si="30"/>
        <v>9.6758990723196079E-5</v>
      </c>
      <c r="M473" s="42"/>
      <c r="N473" s="6">
        <v>13453</v>
      </c>
      <c r="O473" s="41">
        <v>2945462.7200000011</v>
      </c>
      <c r="P473" s="41">
        <v>2945462.7200000011</v>
      </c>
    </row>
    <row r="474" spans="1:16" x14ac:dyDescent="0.35">
      <c r="A474" s="45">
        <v>2022</v>
      </c>
      <c r="B474" s="45" t="s">
        <v>6</v>
      </c>
      <c r="C474" s="47" t="s">
        <v>78</v>
      </c>
      <c r="D474" s="45">
        <v>165</v>
      </c>
      <c r="E474" s="45">
        <v>28219.15</v>
      </c>
      <c r="F474" s="46">
        <f t="shared" si="29"/>
        <v>1.6381398673603114</v>
      </c>
      <c r="G474" s="42">
        <v>19</v>
      </c>
      <c r="H474" s="45">
        <v>1696</v>
      </c>
      <c r="I474" s="44">
        <f t="shared" si="31"/>
        <v>16.638649764150944</v>
      </c>
      <c r="J474" s="42">
        <v>63</v>
      </c>
      <c r="K474" s="41">
        <v>28219.15</v>
      </c>
      <c r="L474" s="43">
        <f t="shared" si="30"/>
        <v>1.4638923403591034E-3</v>
      </c>
      <c r="M474" s="42"/>
      <c r="N474" s="6">
        <v>100724</v>
      </c>
      <c r="O474" s="41">
        <v>19276793.260000009</v>
      </c>
      <c r="P474" s="41">
        <v>19276793.260000009</v>
      </c>
    </row>
    <row r="475" spans="1:16" x14ac:dyDescent="0.35">
      <c r="A475" s="45">
        <v>2022</v>
      </c>
      <c r="B475" s="45" t="s">
        <v>6</v>
      </c>
      <c r="C475" s="47" t="s">
        <v>77</v>
      </c>
      <c r="D475" s="45">
        <v>11</v>
      </c>
      <c r="E475" s="45">
        <v>2540</v>
      </c>
      <c r="F475" s="46">
        <f t="shared" si="29"/>
        <v>0.99260061360765206</v>
      </c>
      <c r="G475" s="42">
        <v>32</v>
      </c>
      <c r="H475" s="45">
        <v>165</v>
      </c>
      <c r="I475" s="44">
        <f t="shared" si="31"/>
        <v>15.393939393939394</v>
      </c>
      <c r="J475" s="42">
        <v>64</v>
      </c>
      <c r="K475" s="41">
        <v>2540</v>
      </c>
      <c r="L475" s="43">
        <f t="shared" si="30"/>
        <v>9.3710115093435147E-4</v>
      </c>
      <c r="M475" s="42"/>
      <c r="N475" s="6">
        <v>11082</v>
      </c>
      <c r="O475" s="41">
        <v>2710486.4800000009</v>
      </c>
      <c r="P475" s="41">
        <v>2710486.4800000009</v>
      </c>
    </row>
    <row r="478" spans="1:16" x14ac:dyDescent="0.35">
      <c r="I478" s="3"/>
    </row>
  </sheetData>
  <sheetProtection algorithmName="SHA-512" hashValue="wAOHk1vgPbSBuBtVbs3XMZIK2MG/LwPMu93siKf3aP0CjHmZStAJ+QzareWCdbjrmEgimz1Pg20HSB01NgKkJw==" saltValue="SzgKnf90OybGQnYOPWsea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6389-3929-4FF4-8412-50EC8DE73069}">
  <sheetPr codeName="Leht41"/>
  <dimension ref="A1:O475"/>
  <sheetViews>
    <sheetView workbookViewId="0">
      <pane ySplit="1" topLeftCell="A476" activePane="bottomLeft" state="frozen"/>
      <selection pane="bottomLeft" activeCell="C497" sqref="C497"/>
    </sheetView>
  </sheetViews>
  <sheetFormatPr defaultRowHeight="14.5" x14ac:dyDescent="0.35"/>
  <cols>
    <col min="2" max="2" width="15.1796875" bestFit="1" customWidth="1"/>
    <col min="3" max="3" width="31.81640625" bestFit="1" customWidth="1"/>
    <col min="4" max="4" width="8.7265625" bestFit="1" customWidth="1"/>
    <col min="5" max="5" width="14.7265625" bestFit="1" customWidth="1"/>
    <col min="6" max="7" width="9.26953125" bestFit="1" customWidth="1"/>
    <col min="8" max="8" width="16" customWidth="1"/>
    <col min="9" max="9" width="19.453125" customWidth="1"/>
    <col min="10" max="10" width="9.26953125" bestFit="1" customWidth="1"/>
    <col min="11" max="11" width="14.7265625" bestFit="1" customWidth="1"/>
    <col min="12" max="13" width="9.26953125" bestFit="1" customWidth="1"/>
    <col min="14" max="14" width="9.1796875" bestFit="1" customWidth="1"/>
    <col min="15" max="15" width="12.54296875" bestFit="1" customWidth="1"/>
  </cols>
  <sheetData>
    <row r="1" spans="1:15" ht="84" customHeight="1" x14ac:dyDescent="0.35">
      <c r="A1" t="s">
        <v>177</v>
      </c>
      <c r="B1" t="s">
        <v>94</v>
      </c>
      <c r="C1" t="s">
        <v>13</v>
      </c>
      <c r="D1" s="72" t="s">
        <v>7</v>
      </c>
      <c r="E1" s="73" t="s">
        <v>8</v>
      </c>
      <c r="F1" s="72" t="s">
        <v>9</v>
      </c>
      <c r="G1" s="74" t="s">
        <v>10</v>
      </c>
      <c r="H1" s="75" t="s">
        <v>180</v>
      </c>
      <c r="I1" s="72" t="s">
        <v>11</v>
      </c>
      <c r="J1" s="76" t="s">
        <v>95</v>
      </c>
      <c r="K1" s="77" t="s">
        <v>178</v>
      </c>
      <c r="L1" s="72" t="s">
        <v>12</v>
      </c>
      <c r="M1" s="74" t="s">
        <v>96</v>
      </c>
      <c r="N1" s="78" t="s">
        <v>14</v>
      </c>
      <c r="O1" s="79" t="s">
        <v>15</v>
      </c>
    </row>
    <row r="2" spans="1:15" ht="15.5" x14ac:dyDescent="0.35">
      <c r="A2">
        <v>2023</v>
      </c>
      <c r="B2" s="51" t="s">
        <v>2</v>
      </c>
      <c r="C2" s="52" t="s">
        <v>22</v>
      </c>
      <c r="D2" s="48">
        <v>40</v>
      </c>
      <c r="E2" s="57">
        <v>463453</v>
      </c>
      <c r="F2" s="53">
        <f t="shared" ref="F2:F65" si="0">(D2/N2)*1000</f>
        <v>2.3129409043598939</v>
      </c>
      <c r="G2" s="48">
        <v>44</v>
      </c>
      <c r="H2" s="54">
        <v>38215.5</v>
      </c>
      <c r="I2" s="49">
        <f t="shared" ref="I2:I65" si="1">E2/H2</f>
        <v>12.127356700815115</v>
      </c>
      <c r="J2" s="48">
        <v>4</v>
      </c>
      <c r="K2" s="54">
        <v>463453</v>
      </c>
      <c r="L2" s="55">
        <f t="shared" ref="L2:L65" si="2">K2/O2</f>
        <v>0.14400400952791104</v>
      </c>
      <c r="M2" s="48">
        <v>1</v>
      </c>
      <c r="N2" s="50">
        <v>17294</v>
      </c>
      <c r="O2" s="50">
        <v>3218334</v>
      </c>
    </row>
    <row r="3" spans="1:15" ht="15.5" x14ac:dyDescent="0.35">
      <c r="A3">
        <v>2023</v>
      </c>
      <c r="B3" s="51" t="s">
        <v>2</v>
      </c>
      <c r="C3" s="52" t="s">
        <v>85</v>
      </c>
      <c r="D3" s="48">
        <v>40</v>
      </c>
      <c r="E3" s="57">
        <v>391773.83</v>
      </c>
      <c r="F3" s="53">
        <f t="shared" si="0"/>
        <v>1.7799928800284799</v>
      </c>
      <c r="G3" s="48">
        <v>53</v>
      </c>
      <c r="H3" s="54">
        <v>45313.71</v>
      </c>
      <c r="I3" s="49">
        <f t="shared" si="1"/>
        <v>8.6458122718267827</v>
      </c>
      <c r="J3" s="48">
        <v>33</v>
      </c>
      <c r="K3" s="54">
        <v>391773.83</v>
      </c>
      <c r="L3" s="55">
        <f t="shared" si="2"/>
        <v>0.13419811952514396</v>
      </c>
      <c r="M3" s="48">
        <v>2</v>
      </c>
      <c r="N3" s="58">
        <v>22472</v>
      </c>
      <c r="O3" s="50">
        <v>2919369</v>
      </c>
    </row>
    <row r="4" spans="1:15" ht="15.5" x14ac:dyDescent="0.35">
      <c r="A4">
        <v>2023</v>
      </c>
      <c r="B4" s="51" t="s">
        <v>2</v>
      </c>
      <c r="C4" s="52" t="s">
        <v>40</v>
      </c>
      <c r="D4" s="48">
        <v>124</v>
      </c>
      <c r="E4" s="57">
        <v>113112.32000000001</v>
      </c>
      <c r="F4" s="53">
        <f t="shared" si="0"/>
        <v>19.435736677115987</v>
      </c>
      <c r="G4" s="48">
        <v>3</v>
      </c>
      <c r="H4" s="54">
        <v>11311</v>
      </c>
      <c r="I4" s="49">
        <f t="shared" si="1"/>
        <v>10.000205110069844</v>
      </c>
      <c r="J4" s="48">
        <v>21</v>
      </c>
      <c r="K4" s="54">
        <v>113112.32000000001</v>
      </c>
      <c r="L4" s="55">
        <f t="shared" si="2"/>
        <v>9.7366585292791019E-2</v>
      </c>
      <c r="M4" s="48">
        <v>3</v>
      </c>
      <c r="N4" s="58">
        <v>6380</v>
      </c>
      <c r="O4" s="50">
        <v>1161716</v>
      </c>
    </row>
    <row r="5" spans="1:15" ht="15.5" x14ac:dyDescent="0.35">
      <c r="A5">
        <v>2023</v>
      </c>
      <c r="B5" s="51" t="s">
        <v>2</v>
      </c>
      <c r="C5" s="52" t="s">
        <v>81</v>
      </c>
      <c r="D5" s="48">
        <v>48</v>
      </c>
      <c r="E5" s="57">
        <v>180956.45</v>
      </c>
      <c r="F5" s="53">
        <f t="shared" si="0"/>
        <v>3.9097499389101569</v>
      </c>
      <c r="G5" s="48">
        <v>32</v>
      </c>
      <c r="H5" s="54">
        <v>18180</v>
      </c>
      <c r="I5" s="49">
        <f t="shared" si="1"/>
        <v>9.953600110011001</v>
      </c>
      <c r="J5" s="48">
        <v>23</v>
      </c>
      <c r="K5" s="54">
        <v>180956.45</v>
      </c>
      <c r="L5" s="55">
        <f t="shared" si="2"/>
        <v>8.3474274279445954E-2</v>
      </c>
      <c r="M5" s="48">
        <v>4</v>
      </c>
      <c r="N5" s="58">
        <v>12277</v>
      </c>
      <c r="O5" s="50">
        <v>2167811</v>
      </c>
    </row>
    <row r="6" spans="1:15" ht="15.5" x14ac:dyDescent="0.35">
      <c r="A6">
        <v>2023</v>
      </c>
      <c r="B6" s="51" t="s">
        <v>2</v>
      </c>
      <c r="C6" s="52" t="s">
        <v>54</v>
      </c>
      <c r="D6" s="48">
        <v>8</v>
      </c>
      <c r="E6" s="57">
        <v>54245.98</v>
      </c>
      <c r="F6" s="53">
        <f t="shared" si="0"/>
        <v>1.8652366519002097</v>
      </c>
      <c r="G6" s="48">
        <v>51</v>
      </c>
      <c r="H6" s="54">
        <v>7749</v>
      </c>
      <c r="I6" s="49">
        <f t="shared" si="1"/>
        <v>7.0003845657504202</v>
      </c>
      <c r="J6" s="48">
        <v>49</v>
      </c>
      <c r="K6" s="54">
        <v>54245.98</v>
      </c>
      <c r="L6" s="55">
        <f t="shared" si="2"/>
        <v>7.7898103166272006E-2</v>
      </c>
      <c r="M6" s="48">
        <v>5</v>
      </c>
      <c r="N6" s="58">
        <v>4289</v>
      </c>
      <c r="O6" s="50">
        <v>696371</v>
      </c>
    </row>
    <row r="7" spans="1:15" ht="15.5" x14ac:dyDescent="0.35">
      <c r="A7">
        <v>2023</v>
      </c>
      <c r="B7" s="51" t="s">
        <v>2</v>
      </c>
      <c r="C7" s="52" t="s">
        <v>46</v>
      </c>
      <c r="D7" s="48">
        <v>54</v>
      </c>
      <c r="E7" s="57">
        <v>197805.05</v>
      </c>
      <c r="F7" s="53">
        <f t="shared" si="0"/>
        <v>6.545454545454545</v>
      </c>
      <c r="G7" s="48">
        <v>16</v>
      </c>
      <c r="H7" s="54">
        <v>18985.5</v>
      </c>
      <c r="I7" s="49">
        <f t="shared" si="1"/>
        <v>10.418743251428721</v>
      </c>
      <c r="J7" s="48">
        <v>17</v>
      </c>
      <c r="K7" s="54">
        <v>180866.05</v>
      </c>
      <c r="L7" s="55">
        <f t="shared" si="2"/>
        <v>7.7402440282158952E-2</v>
      </c>
      <c r="M7" s="48">
        <v>6</v>
      </c>
      <c r="N7" s="58">
        <v>8250</v>
      </c>
      <c r="O7" s="50">
        <v>2336697</v>
      </c>
    </row>
    <row r="8" spans="1:15" ht="15.5" x14ac:dyDescent="0.35">
      <c r="A8">
        <v>2023</v>
      </c>
      <c r="B8" s="51" t="s">
        <v>2</v>
      </c>
      <c r="C8" s="52" t="s">
        <v>18</v>
      </c>
      <c r="D8" s="48">
        <v>52</v>
      </c>
      <c r="E8" s="57">
        <v>56731</v>
      </c>
      <c r="F8" s="53">
        <f t="shared" si="0"/>
        <v>12.380952380952381</v>
      </c>
      <c r="G8" s="48">
        <v>6</v>
      </c>
      <c r="H8" s="54">
        <v>4745</v>
      </c>
      <c r="I8" s="49">
        <f t="shared" si="1"/>
        <v>11.95595363540569</v>
      </c>
      <c r="J8" s="48">
        <v>6</v>
      </c>
      <c r="K8" s="54">
        <v>56731</v>
      </c>
      <c r="L8" s="55">
        <f t="shared" si="2"/>
        <v>7.1038155569941863E-2</v>
      </c>
      <c r="M8" s="48">
        <v>7</v>
      </c>
      <c r="N8" s="58">
        <v>4200</v>
      </c>
      <c r="O8" s="50">
        <v>798599</v>
      </c>
    </row>
    <row r="9" spans="1:15" ht="15.5" x14ac:dyDescent="0.35">
      <c r="A9">
        <v>2023</v>
      </c>
      <c r="B9" s="51" t="s">
        <v>2</v>
      </c>
      <c r="C9" s="52" t="s">
        <v>34</v>
      </c>
      <c r="D9" s="48">
        <v>29</v>
      </c>
      <c r="E9" s="57">
        <v>170199</v>
      </c>
      <c r="F9" s="53">
        <f t="shared" si="0"/>
        <v>2.6593305823016964</v>
      </c>
      <c r="G9" s="48">
        <v>39</v>
      </c>
      <c r="H9" s="54">
        <v>14908</v>
      </c>
      <c r="I9" s="49">
        <f t="shared" si="1"/>
        <v>11.41662194794741</v>
      </c>
      <c r="J9" s="48">
        <v>8</v>
      </c>
      <c r="K9" s="54">
        <v>170199</v>
      </c>
      <c r="L9" s="55">
        <f t="shared" si="2"/>
        <v>7.0603564463880594E-2</v>
      </c>
      <c r="M9" s="48">
        <v>8</v>
      </c>
      <c r="N9" s="58">
        <v>10905</v>
      </c>
      <c r="O9" s="50">
        <v>2410629</v>
      </c>
    </row>
    <row r="10" spans="1:15" ht="15.5" x14ac:dyDescent="0.35">
      <c r="A10">
        <v>2023</v>
      </c>
      <c r="B10" s="51" t="s">
        <v>2</v>
      </c>
      <c r="C10" s="52" t="s">
        <v>63</v>
      </c>
      <c r="D10" s="48">
        <v>15</v>
      </c>
      <c r="E10" s="57">
        <v>52537.13</v>
      </c>
      <c r="F10" s="53">
        <f t="shared" si="0"/>
        <v>2.8387585162755489</v>
      </c>
      <c r="G10" s="48">
        <v>38</v>
      </c>
      <c r="H10" s="54">
        <v>7312.5</v>
      </c>
      <c r="I10" s="49">
        <f t="shared" si="1"/>
        <v>7.1845647863247857</v>
      </c>
      <c r="J10" s="48">
        <v>47</v>
      </c>
      <c r="K10" s="54">
        <v>52537.13</v>
      </c>
      <c r="L10" s="55">
        <f t="shared" si="2"/>
        <v>6.9110434088275177E-2</v>
      </c>
      <c r="M10" s="48">
        <v>9</v>
      </c>
      <c r="N10" s="58">
        <v>5284</v>
      </c>
      <c r="O10" s="50">
        <v>760191</v>
      </c>
    </row>
    <row r="11" spans="1:15" ht="15.5" x14ac:dyDescent="0.35">
      <c r="A11">
        <v>2023</v>
      </c>
      <c r="B11" s="51" t="s">
        <v>2</v>
      </c>
      <c r="C11" s="52" t="s">
        <v>65</v>
      </c>
      <c r="D11" s="48">
        <v>203</v>
      </c>
      <c r="E11" s="57">
        <v>237900</v>
      </c>
      <c r="F11" s="53">
        <f t="shared" si="0"/>
        <v>13.001152811579352</v>
      </c>
      <c r="G11" s="48">
        <v>5</v>
      </c>
      <c r="H11" s="54">
        <v>24484</v>
      </c>
      <c r="I11" s="49">
        <f t="shared" si="1"/>
        <v>9.7165495834014042</v>
      </c>
      <c r="J11" s="48">
        <v>24</v>
      </c>
      <c r="K11" s="54">
        <v>237900</v>
      </c>
      <c r="L11" s="55">
        <f t="shared" si="2"/>
        <v>6.4976406108273793E-2</v>
      </c>
      <c r="M11" s="48">
        <v>10</v>
      </c>
      <c r="N11" s="58">
        <v>15614</v>
      </c>
      <c r="O11" s="50">
        <v>3661329</v>
      </c>
    </row>
    <row r="12" spans="1:15" ht="15.5" x14ac:dyDescent="0.35">
      <c r="A12">
        <v>2023</v>
      </c>
      <c r="B12" s="51" t="s">
        <v>2</v>
      </c>
      <c r="C12" s="52" t="s">
        <v>38</v>
      </c>
      <c r="D12" s="48">
        <v>325</v>
      </c>
      <c r="E12" s="57">
        <v>501866.73</v>
      </c>
      <c r="F12" s="53">
        <f t="shared" si="0"/>
        <v>9.6510764662212321</v>
      </c>
      <c r="G12" s="48">
        <v>10</v>
      </c>
      <c r="H12" s="54">
        <v>55688</v>
      </c>
      <c r="I12" s="49">
        <f t="shared" si="1"/>
        <v>9.0121162548484417</v>
      </c>
      <c r="J12" s="48">
        <v>30</v>
      </c>
      <c r="K12" s="54">
        <v>501506.73</v>
      </c>
      <c r="L12" s="55">
        <f t="shared" si="2"/>
        <v>5.9638807729799272E-2</v>
      </c>
      <c r="M12" s="48">
        <v>11</v>
      </c>
      <c r="N12" s="58">
        <v>33675</v>
      </c>
      <c r="O12" s="50">
        <v>8409067</v>
      </c>
    </row>
    <row r="13" spans="1:15" ht="15.5" x14ac:dyDescent="0.35">
      <c r="A13">
        <v>2023</v>
      </c>
      <c r="B13" s="51" t="s">
        <v>2</v>
      </c>
      <c r="C13" s="52" t="s">
        <v>72</v>
      </c>
      <c r="D13" s="48">
        <v>18</v>
      </c>
      <c r="E13" s="57">
        <v>117136.87</v>
      </c>
      <c r="F13" s="53">
        <f t="shared" si="0"/>
        <v>1.5638575152041703</v>
      </c>
      <c r="G13" s="48">
        <v>57</v>
      </c>
      <c r="H13" s="54">
        <v>19010</v>
      </c>
      <c r="I13" s="49">
        <f t="shared" si="1"/>
        <v>6.1618553392951076</v>
      </c>
      <c r="J13" s="48">
        <v>63</v>
      </c>
      <c r="K13" s="54">
        <v>117136.87</v>
      </c>
      <c r="L13" s="55">
        <f t="shared" si="2"/>
        <v>5.9546758468254177E-2</v>
      </c>
      <c r="M13" s="48">
        <v>12</v>
      </c>
      <c r="N13" s="58">
        <v>11510</v>
      </c>
      <c r="O13" s="50">
        <v>1967141</v>
      </c>
    </row>
    <row r="14" spans="1:15" ht="15.5" x14ac:dyDescent="0.35">
      <c r="A14">
        <v>2023</v>
      </c>
      <c r="B14" s="51" t="s">
        <v>2</v>
      </c>
      <c r="C14" s="52" t="s">
        <v>36</v>
      </c>
      <c r="D14" s="48">
        <v>6</v>
      </c>
      <c r="E14" s="57">
        <v>46677.46</v>
      </c>
      <c r="F14" s="53">
        <f t="shared" si="0"/>
        <v>0.93882021592864973</v>
      </c>
      <c r="G14" s="48">
        <v>67</v>
      </c>
      <c r="H14" s="54">
        <v>4329.5</v>
      </c>
      <c r="I14" s="49">
        <f t="shared" si="1"/>
        <v>10.781258805866727</v>
      </c>
      <c r="J14" s="48">
        <v>12</v>
      </c>
      <c r="K14" s="54">
        <v>46677.46</v>
      </c>
      <c r="L14" s="55">
        <f t="shared" si="2"/>
        <v>5.5959454761248244E-2</v>
      </c>
      <c r="M14" s="48">
        <v>13</v>
      </c>
      <c r="N14" s="58">
        <v>6391</v>
      </c>
      <c r="O14" s="50">
        <v>834130</v>
      </c>
    </row>
    <row r="15" spans="1:15" ht="15.5" x14ac:dyDescent="0.35">
      <c r="A15">
        <v>2023</v>
      </c>
      <c r="B15" s="51" t="s">
        <v>2</v>
      </c>
      <c r="C15" s="52" t="s">
        <v>56</v>
      </c>
      <c r="D15" s="48">
        <v>55</v>
      </c>
      <c r="E15" s="57">
        <v>99542.35</v>
      </c>
      <c r="F15" s="53">
        <f t="shared" si="0"/>
        <v>5.1575393848462117</v>
      </c>
      <c r="G15" s="48">
        <v>21</v>
      </c>
      <c r="H15" s="54">
        <v>17122.7</v>
      </c>
      <c r="I15" s="49">
        <f t="shared" si="1"/>
        <v>5.8134727583850676</v>
      </c>
      <c r="J15" s="48">
        <v>65</v>
      </c>
      <c r="K15" s="54">
        <v>99542.35</v>
      </c>
      <c r="L15" s="55">
        <f t="shared" si="2"/>
        <v>5.5550790327225166E-2</v>
      </c>
      <c r="M15" s="48">
        <v>14</v>
      </c>
      <c r="N15" s="58">
        <v>10664</v>
      </c>
      <c r="O15" s="50">
        <v>1791916</v>
      </c>
    </row>
    <row r="16" spans="1:15" ht="15.5" x14ac:dyDescent="0.35">
      <c r="A16">
        <v>2023</v>
      </c>
      <c r="B16" s="51" t="s">
        <v>2</v>
      </c>
      <c r="C16" s="52" t="s">
        <v>32</v>
      </c>
      <c r="D16" s="48">
        <v>68</v>
      </c>
      <c r="E16" s="57">
        <v>65038.879999999997</v>
      </c>
      <c r="F16" s="53">
        <f t="shared" si="0"/>
        <v>11.892270024484084</v>
      </c>
      <c r="G16" s="48">
        <v>7</v>
      </c>
      <c r="H16" s="54">
        <v>7138</v>
      </c>
      <c r="I16" s="49">
        <f t="shared" si="1"/>
        <v>9.1116391145979261</v>
      </c>
      <c r="J16" s="48">
        <v>28</v>
      </c>
      <c r="K16" s="54">
        <v>65038.879999999997</v>
      </c>
      <c r="L16" s="55">
        <f t="shared" si="2"/>
        <v>5.1112791149098828E-2</v>
      </c>
      <c r="M16" s="48">
        <v>15</v>
      </c>
      <c r="N16" s="58">
        <v>5718</v>
      </c>
      <c r="O16" s="50">
        <v>1272458</v>
      </c>
    </row>
    <row r="17" spans="1:15" ht="15.5" x14ac:dyDescent="0.35">
      <c r="A17">
        <v>2023</v>
      </c>
      <c r="B17" s="51" t="s">
        <v>2</v>
      </c>
      <c r="C17" s="52" t="s">
        <v>45</v>
      </c>
      <c r="D17" s="48">
        <v>9</v>
      </c>
      <c r="E17" s="57">
        <v>57555.32</v>
      </c>
      <c r="F17" s="53">
        <f t="shared" si="0"/>
        <v>1.7674783974862529</v>
      </c>
      <c r="G17" s="48">
        <v>54</v>
      </c>
      <c r="H17" s="54">
        <v>7326</v>
      </c>
      <c r="I17" s="49">
        <f t="shared" si="1"/>
        <v>7.8563090363090362</v>
      </c>
      <c r="J17" s="48">
        <v>42</v>
      </c>
      <c r="K17" s="54">
        <v>57555.32</v>
      </c>
      <c r="L17" s="55">
        <f t="shared" si="2"/>
        <v>4.760277071314848E-2</v>
      </c>
      <c r="M17" s="48">
        <v>16</v>
      </c>
      <c r="N17" s="58">
        <v>5092</v>
      </c>
      <c r="O17" s="50">
        <v>1209075</v>
      </c>
    </row>
    <row r="18" spans="1:15" ht="15.5" x14ac:dyDescent="0.35">
      <c r="A18">
        <v>2023</v>
      </c>
      <c r="B18" s="51" t="s">
        <v>2</v>
      </c>
      <c r="C18" s="52" t="s">
        <v>37</v>
      </c>
      <c r="D18" s="48">
        <v>10</v>
      </c>
      <c r="E18" s="57">
        <v>83205</v>
      </c>
      <c r="F18" s="53">
        <f t="shared" si="0"/>
        <v>1.2943308309603934</v>
      </c>
      <c r="G18" s="48">
        <v>62</v>
      </c>
      <c r="H18" s="54">
        <v>15824</v>
      </c>
      <c r="I18" s="49">
        <f t="shared" si="1"/>
        <v>5.2581521739130439</v>
      </c>
      <c r="J18" s="48">
        <v>69</v>
      </c>
      <c r="K18" s="54">
        <v>83205</v>
      </c>
      <c r="L18" s="55">
        <f t="shared" si="2"/>
        <v>4.4582123964077111E-2</v>
      </c>
      <c r="M18" s="48">
        <v>17</v>
      </c>
      <c r="N18" s="58">
        <v>7726</v>
      </c>
      <c r="O18" s="50">
        <v>1866331</v>
      </c>
    </row>
    <row r="19" spans="1:15" ht="15.5" x14ac:dyDescent="0.35">
      <c r="A19">
        <v>2023</v>
      </c>
      <c r="B19" s="51" t="s">
        <v>2</v>
      </c>
      <c r="C19" s="52" t="s">
        <v>42</v>
      </c>
      <c r="D19" s="48">
        <v>8</v>
      </c>
      <c r="E19" s="57">
        <v>28681.119999999999</v>
      </c>
      <c r="F19" s="53">
        <f t="shared" si="0"/>
        <v>1.4255167498218104</v>
      </c>
      <c r="G19" s="48">
        <v>59</v>
      </c>
      <c r="H19" s="54">
        <v>3636</v>
      </c>
      <c r="I19" s="49">
        <f t="shared" si="1"/>
        <v>7.8880968096809676</v>
      </c>
      <c r="J19" s="48">
        <v>41</v>
      </c>
      <c r="K19" s="54">
        <v>28681.119999999999</v>
      </c>
      <c r="L19" s="55">
        <f t="shared" si="2"/>
        <v>4.3580446697329814E-2</v>
      </c>
      <c r="M19" s="48">
        <v>18</v>
      </c>
      <c r="N19" s="58">
        <v>5612</v>
      </c>
      <c r="O19" s="50">
        <v>658119</v>
      </c>
    </row>
    <row r="20" spans="1:15" ht="15.5" x14ac:dyDescent="0.35">
      <c r="A20">
        <v>2023</v>
      </c>
      <c r="B20" s="51" t="s">
        <v>2</v>
      </c>
      <c r="C20" s="52" t="s">
        <v>20</v>
      </c>
      <c r="D20" s="48">
        <v>68</v>
      </c>
      <c r="E20" s="57">
        <v>164778.28</v>
      </c>
      <c r="F20" s="53">
        <f t="shared" si="0"/>
        <v>5.0614067733531822</v>
      </c>
      <c r="G20" s="48">
        <v>22</v>
      </c>
      <c r="H20" s="54">
        <v>21534.85</v>
      </c>
      <c r="I20" s="49">
        <f t="shared" si="1"/>
        <v>7.6517031695136026</v>
      </c>
      <c r="J20" s="48">
        <v>45</v>
      </c>
      <c r="K20" s="54">
        <v>161353</v>
      </c>
      <c r="L20" s="55">
        <f t="shared" si="2"/>
        <v>4.2982810392189874E-2</v>
      </c>
      <c r="M20" s="48">
        <v>19</v>
      </c>
      <c r="N20" s="58">
        <v>13435</v>
      </c>
      <c r="O20" s="50">
        <v>3753896</v>
      </c>
    </row>
    <row r="21" spans="1:15" ht="15.5" x14ac:dyDescent="0.35">
      <c r="A21">
        <v>2023</v>
      </c>
      <c r="B21" s="51" t="s">
        <v>2</v>
      </c>
      <c r="C21" s="52" t="s">
        <v>25</v>
      </c>
      <c r="D21" s="48">
        <v>18</v>
      </c>
      <c r="E21" s="57">
        <v>59850</v>
      </c>
      <c r="F21" s="53">
        <f t="shared" si="0"/>
        <v>2.4640657084188913</v>
      </c>
      <c r="G21" s="48">
        <v>43</v>
      </c>
      <c r="H21" s="54">
        <v>9656</v>
      </c>
      <c r="I21" s="49">
        <f t="shared" si="1"/>
        <v>6.1982187241093625</v>
      </c>
      <c r="J21" s="48">
        <v>62</v>
      </c>
      <c r="K21" s="54">
        <v>59850</v>
      </c>
      <c r="L21" s="55">
        <f t="shared" si="2"/>
        <v>4.1687940169969774E-2</v>
      </c>
      <c r="M21" s="48">
        <v>20</v>
      </c>
      <c r="N21" s="58">
        <v>7305</v>
      </c>
      <c r="O21" s="50">
        <v>1435667</v>
      </c>
    </row>
    <row r="22" spans="1:15" ht="15.5" x14ac:dyDescent="0.35">
      <c r="A22">
        <v>2023</v>
      </c>
      <c r="B22" s="51" t="s">
        <v>2</v>
      </c>
      <c r="C22" s="52" t="s">
        <v>86</v>
      </c>
      <c r="D22" s="48">
        <v>85</v>
      </c>
      <c r="E22" s="57">
        <v>179699.54</v>
      </c>
      <c r="F22" s="53">
        <f t="shared" si="0"/>
        <v>4.8982884803780324</v>
      </c>
      <c r="G22" s="48">
        <v>23</v>
      </c>
      <c r="H22" s="54">
        <v>17388.25</v>
      </c>
      <c r="I22" s="49">
        <f t="shared" si="1"/>
        <v>10.334538553333429</v>
      </c>
      <c r="J22" s="48">
        <v>19</v>
      </c>
      <c r="K22" s="54">
        <v>179699.54</v>
      </c>
      <c r="L22" s="55">
        <f t="shared" si="2"/>
        <v>3.8926058279195215E-2</v>
      </c>
      <c r="M22" s="48">
        <v>21</v>
      </c>
      <c r="N22" s="58">
        <v>17353</v>
      </c>
      <c r="O22" s="50">
        <v>4616433</v>
      </c>
    </row>
    <row r="23" spans="1:15" ht="15.5" x14ac:dyDescent="0.35">
      <c r="A23">
        <v>2023</v>
      </c>
      <c r="B23" s="51" t="s">
        <v>2</v>
      </c>
      <c r="C23" s="52" t="s">
        <v>30</v>
      </c>
      <c r="D23" s="48">
        <v>34</v>
      </c>
      <c r="E23" s="57">
        <v>52752.26</v>
      </c>
      <c r="F23" s="53">
        <f t="shared" si="0"/>
        <v>2.4808464064210143</v>
      </c>
      <c r="G23" s="48">
        <v>41</v>
      </c>
      <c r="H23" s="54">
        <v>4921</v>
      </c>
      <c r="I23" s="49">
        <f t="shared" si="1"/>
        <v>10.719825238772607</v>
      </c>
      <c r="J23" s="48">
        <v>13</v>
      </c>
      <c r="K23" s="54">
        <v>52752.26</v>
      </c>
      <c r="L23" s="55">
        <f t="shared" si="2"/>
        <v>3.6798724830576161E-2</v>
      </c>
      <c r="M23" s="48">
        <v>22</v>
      </c>
      <c r="N23" s="58">
        <v>13705</v>
      </c>
      <c r="O23" s="50">
        <v>1433535</v>
      </c>
    </row>
    <row r="24" spans="1:15" ht="15.5" x14ac:dyDescent="0.35">
      <c r="A24">
        <v>2023</v>
      </c>
      <c r="B24" s="51" t="s">
        <v>2</v>
      </c>
      <c r="C24" s="52" t="s">
        <v>91</v>
      </c>
      <c r="D24" s="48">
        <v>109</v>
      </c>
      <c r="E24" s="57">
        <v>131118.25</v>
      </c>
      <c r="F24" s="53">
        <f t="shared" si="0"/>
        <v>9.0418913313977605</v>
      </c>
      <c r="G24" s="48">
        <v>11</v>
      </c>
      <c r="H24" s="54">
        <v>17313</v>
      </c>
      <c r="I24" s="49">
        <f t="shared" si="1"/>
        <v>7.5733986022064341</v>
      </c>
      <c r="J24" s="48">
        <v>46</v>
      </c>
      <c r="K24" s="54">
        <v>131118.25</v>
      </c>
      <c r="L24" s="55">
        <f t="shared" si="2"/>
        <v>3.5846215169286232E-2</v>
      </c>
      <c r="M24" s="48">
        <v>23</v>
      </c>
      <c r="N24" s="58">
        <v>12055</v>
      </c>
      <c r="O24" s="50">
        <v>3657799</v>
      </c>
    </row>
    <row r="25" spans="1:15" ht="15.5" x14ac:dyDescent="0.35">
      <c r="A25">
        <v>2023</v>
      </c>
      <c r="B25" s="51" t="s">
        <v>2</v>
      </c>
      <c r="C25" s="52" t="s">
        <v>70</v>
      </c>
      <c r="D25" s="48">
        <v>44</v>
      </c>
      <c r="E25" s="57">
        <v>60558.03</v>
      </c>
      <c r="F25" s="53">
        <f t="shared" si="0"/>
        <v>7.2739295751363864</v>
      </c>
      <c r="G25" s="48">
        <v>14</v>
      </c>
      <c r="H25" s="54">
        <v>5493</v>
      </c>
      <c r="I25" s="49">
        <f t="shared" si="1"/>
        <v>11.024582195521573</v>
      </c>
      <c r="J25" s="48">
        <v>11</v>
      </c>
      <c r="K25" s="54">
        <v>60558.03</v>
      </c>
      <c r="L25" s="55">
        <f t="shared" si="2"/>
        <v>3.553499630320741E-2</v>
      </c>
      <c r="M25" s="48">
        <v>24</v>
      </c>
      <c r="N25" s="58">
        <v>6049</v>
      </c>
      <c r="O25" s="50">
        <v>1704180</v>
      </c>
    </row>
    <row r="26" spans="1:15" ht="15.5" x14ac:dyDescent="0.35">
      <c r="A26">
        <v>2023</v>
      </c>
      <c r="B26" s="51" t="s">
        <v>2</v>
      </c>
      <c r="C26" s="52" t="s">
        <v>0</v>
      </c>
      <c r="D26" s="48">
        <v>131</v>
      </c>
      <c r="E26" s="57">
        <v>217965.8</v>
      </c>
      <c r="F26" s="53">
        <f t="shared" si="0"/>
        <v>4.3390414361895928</v>
      </c>
      <c r="G26" s="48">
        <v>28</v>
      </c>
      <c r="H26" s="54">
        <v>31899.119999999999</v>
      </c>
      <c r="I26" s="49">
        <f t="shared" si="1"/>
        <v>6.8329721948442463</v>
      </c>
      <c r="J26" s="48">
        <v>52</v>
      </c>
      <c r="K26" s="54">
        <v>217965.8</v>
      </c>
      <c r="L26" s="55">
        <f t="shared" si="2"/>
        <v>3.4404241287968589E-2</v>
      </c>
      <c r="M26" s="48">
        <v>25</v>
      </c>
      <c r="N26" s="58">
        <v>30191</v>
      </c>
      <c r="O26" s="50">
        <v>6335434</v>
      </c>
    </row>
    <row r="27" spans="1:15" ht="15.5" x14ac:dyDescent="0.35">
      <c r="A27">
        <v>2023</v>
      </c>
      <c r="B27" s="51" t="s">
        <v>2</v>
      </c>
      <c r="C27" s="52" t="s">
        <v>26</v>
      </c>
      <c r="D27" s="48">
        <v>22</v>
      </c>
      <c r="E27" s="57">
        <v>109082</v>
      </c>
      <c r="F27" s="53">
        <f t="shared" si="0"/>
        <v>1.6765736930345985</v>
      </c>
      <c r="G27" s="48">
        <v>55</v>
      </c>
      <c r="H27" s="54">
        <v>9040</v>
      </c>
      <c r="I27" s="49">
        <f t="shared" si="1"/>
        <v>12.066592920353981</v>
      </c>
      <c r="J27" s="48">
        <v>5</v>
      </c>
      <c r="K27" s="54">
        <v>109082</v>
      </c>
      <c r="L27" s="55">
        <f t="shared" si="2"/>
        <v>3.4371940557925647E-2</v>
      </c>
      <c r="M27" s="48">
        <v>26</v>
      </c>
      <c r="N27" s="58">
        <v>13122</v>
      </c>
      <c r="O27" s="50">
        <v>3173577</v>
      </c>
    </row>
    <row r="28" spans="1:15" ht="15.5" x14ac:dyDescent="0.35">
      <c r="A28">
        <v>2023</v>
      </c>
      <c r="B28" s="51" t="s">
        <v>2</v>
      </c>
      <c r="C28" s="52" t="s">
        <v>92</v>
      </c>
      <c r="D28" s="48">
        <v>103</v>
      </c>
      <c r="E28" s="57">
        <v>80644.2</v>
      </c>
      <c r="F28" s="53">
        <f t="shared" si="0"/>
        <v>9.9286678234046661</v>
      </c>
      <c r="G28" s="48">
        <v>9</v>
      </c>
      <c r="H28" s="54">
        <v>11532.5</v>
      </c>
      <c r="I28" s="49">
        <f t="shared" si="1"/>
        <v>6.99277693474962</v>
      </c>
      <c r="J28" s="48">
        <v>50</v>
      </c>
      <c r="K28" s="54">
        <v>80644.2</v>
      </c>
      <c r="L28" s="55">
        <f t="shared" si="2"/>
        <v>3.4220412278479564E-2</v>
      </c>
      <c r="M28" s="48">
        <v>27</v>
      </c>
      <c r="N28" s="58">
        <v>10374</v>
      </c>
      <c r="O28" s="50">
        <v>2356611</v>
      </c>
    </row>
    <row r="29" spans="1:15" ht="15.5" x14ac:dyDescent="0.35">
      <c r="A29">
        <v>2023</v>
      </c>
      <c r="B29" s="51" t="s">
        <v>2</v>
      </c>
      <c r="C29" s="52" t="s">
        <v>76</v>
      </c>
      <c r="D29" s="48">
        <v>1120</v>
      </c>
      <c r="E29" s="57">
        <v>3870435</v>
      </c>
      <c r="F29" s="53">
        <f t="shared" si="0"/>
        <v>2.4676995752031443</v>
      </c>
      <c r="G29" s="48">
        <v>42</v>
      </c>
      <c r="H29" s="54">
        <v>371871</v>
      </c>
      <c r="I29" s="49">
        <f t="shared" si="1"/>
        <v>10.408004388618634</v>
      </c>
      <c r="J29" s="48">
        <v>18</v>
      </c>
      <c r="K29" s="54">
        <v>3870435</v>
      </c>
      <c r="L29" s="55">
        <f t="shared" si="2"/>
        <v>3.3576837812951704E-2</v>
      </c>
      <c r="M29" s="48">
        <v>28</v>
      </c>
      <c r="N29" s="58">
        <v>453864</v>
      </c>
      <c r="O29" s="50">
        <v>115270980</v>
      </c>
    </row>
    <row r="30" spans="1:15" ht="15.5" x14ac:dyDescent="0.35">
      <c r="A30">
        <v>2023</v>
      </c>
      <c r="B30" s="51" t="s">
        <v>2</v>
      </c>
      <c r="C30" s="52" t="s">
        <v>21</v>
      </c>
      <c r="D30" s="48">
        <v>16</v>
      </c>
      <c r="E30" s="57">
        <v>15034</v>
      </c>
      <c r="F30" s="53">
        <f t="shared" si="0"/>
        <v>3.9292730844793708</v>
      </c>
      <c r="G30" s="48">
        <v>31</v>
      </c>
      <c r="H30" s="54">
        <v>2164</v>
      </c>
      <c r="I30" s="49">
        <f t="shared" si="1"/>
        <v>6.9473197781885396</v>
      </c>
      <c r="J30" s="48">
        <v>51</v>
      </c>
      <c r="K30" s="54">
        <v>15034</v>
      </c>
      <c r="L30" s="55">
        <f t="shared" si="2"/>
        <v>2.9369992752250027E-2</v>
      </c>
      <c r="M30" s="48">
        <v>29</v>
      </c>
      <c r="N30" s="58">
        <v>4072</v>
      </c>
      <c r="O30" s="50">
        <v>511883</v>
      </c>
    </row>
    <row r="31" spans="1:15" ht="15.5" x14ac:dyDescent="0.35">
      <c r="A31">
        <v>2023</v>
      </c>
      <c r="B31" s="51" t="s">
        <v>2</v>
      </c>
      <c r="C31" s="52" t="s">
        <v>89</v>
      </c>
      <c r="D31" s="48">
        <v>19</v>
      </c>
      <c r="E31" s="57">
        <v>37866</v>
      </c>
      <c r="F31" s="53">
        <f t="shared" si="0"/>
        <v>3.2685360399105452</v>
      </c>
      <c r="G31" s="48">
        <v>34</v>
      </c>
      <c r="H31" s="54">
        <v>5967</v>
      </c>
      <c r="I31" s="49">
        <f t="shared" si="1"/>
        <v>6.345902463549522</v>
      </c>
      <c r="J31" s="48">
        <v>59</v>
      </c>
      <c r="K31" s="54">
        <v>37866</v>
      </c>
      <c r="L31" s="55">
        <f t="shared" si="2"/>
        <v>2.9067790299835954E-2</v>
      </c>
      <c r="M31" s="48">
        <v>30</v>
      </c>
      <c r="N31" s="58">
        <v>5813</v>
      </c>
      <c r="O31" s="50">
        <v>1302679</v>
      </c>
    </row>
    <row r="32" spans="1:15" ht="15.5" x14ac:dyDescent="0.35">
      <c r="A32">
        <v>2023</v>
      </c>
      <c r="B32" s="51" t="s">
        <v>2</v>
      </c>
      <c r="C32" s="52" t="s">
        <v>66</v>
      </c>
      <c r="D32" s="48">
        <v>21</v>
      </c>
      <c r="E32" s="57">
        <v>34968.660000000003</v>
      </c>
      <c r="F32" s="53">
        <f t="shared" si="0"/>
        <v>3.5842293906810037</v>
      </c>
      <c r="G32" s="48">
        <v>33</v>
      </c>
      <c r="H32" s="54">
        <v>5474</v>
      </c>
      <c r="I32" s="49">
        <f t="shared" si="1"/>
        <v>6.3881366459627333</v>
      </c>
      <c r="J32" s="48">
        <v>57</v>
      </c>
      <c r="K32" s="54">
        <v>34968.660000000003</v>
      </c>
      <c r="L32" s="55">
        <f t="shared" si="2"/>
        <v>2.8698803664592758E-2</v>
      </c>
      <c r="M32" s="48">
        <v>31</v>
      </c>
      <c r="N32" s="58">
        <v>5859</v>
      </c>
      <c r="O32" s="50">
        <v>1218471</v>
      </c>
    </row>
    <row r="33" spans="1:15" ht="15.5" x14ac:dyDescent="0.35">
      <c r="A33">
        <v>2023</v>
      </c>
      <c r="B33" s="51" t="s">
        <v>2</v>
      </c>
      <c r="C33" s="52" t="s">
        <v>60</v>
      </c>
      <c r="D33" s="48">
        <v>196</v>
      </c>
      <c r="E33" s="57">
        <v>95774.76</v>
      </c>
      <c r="F33" s="53">
        <f t="shared" si="0"/>
        <v>20.279358510087945</v>
      </c>
      <c r="G33" s="48">
        <v>2</v>
      </c>
      <c r="H33" s="54">
        <v>9383.5</v>
      </c>
      <c r="I33" s="49">
        <f t="shared" si="1"/>
        <v>10.206720306921724</v>
      </c>
      <c r="J33" s="48">
        <v>20</v>
      </c>
      <c r="K33" s="54">
        <v>68850.559999999998</v>
      </c>
      <c r="L33" s="55">
        <f t="shared" si="2"/>
        <v>2.7715139790244189E-2</v>
      </c>
      <c r="M33" s="48">
        <v>32</v>
      </c>
      <c r="N33" s="58">
        <v>9665</v>
      </c>
      <c r="O33" s="50">
        <v>2484222</v>
      </c>
    </row>
    <row r="34" spans="1:15" ht="15.5" x14ac:dyDescent="0.35">
      <c r="A34">
        <v>2023</v>
      </c>
      <c r="B34" s="51" t="s">
        <v>2</v>
      </c>
      <c r="C34" s="52" t="s">
        <v>62</v>
      </c>
      <c r="D34" s="48">
        <v>256</v>
      </c>
      <c r="E34" s="57">
        <v>336227.66</v>
      </c>
      <c r="F34" s="53">
        <f t="shared" si="0"/>
        <v>4.889041671441122</v>
      </c>
      <c r="G34" s="48">
        <v>24</v>
      </c>
      <c r="H34" s="54">
        <v>37447</v>
      </c>
      <c r="I34" s="49">
        <f t="shared" si="1"/>
        <v>8.9787609154271362</v>
      </c>
      <c r="J34" s="48">
        <v>32</v>
      </c>
      <c r="K34" s="54">
        <v>336227.66</v>
      </c>
      <c r="L34" s="55">
        <f t="shared" si="2"/>
        <v>2.654653492394159E-2</v>
      </c>
      <c r="M34" s="48">
        <v>33</v>
      </c>
      <c r="N34" s="58">
        <v>52362</v>
      </c>
      <c r="O34" s="50">
        <v>12665595</v>
      </c>
    </row>
    <row r="35" spans="1:15" ht="15.5" x14ac:dyDescent="0.35">
      <c r="A35">
        <v>2023</v>
      </c>
      <c r="B35" s="51" t="s">
        <v>2</v>
      </c>
      <c r="C35" s="52" t="s">
        <v>27</v>
      </c>
      <c r="D35" s="48">
        <v>24</v>
      </c>
      <c r="E35" s="57">
        <v>90887.3</v>
      </c>
      <c r="F35" s="53">
        <f t="shared" si="0"/>
        <v>1.9431624969638086</v>
      </c>
      <c r="G35" s="48">
        <v>50</v>
      </c>
      <c r="H35" s="54">
        <v>9752.1</v>
      </c>
      <c r="I35" s="49">
        <f t="shared" si="1"/>
        <v>9.3197670245383044</v>
      </c>
      <c r="J35" s="48">
        <v>26</v>
      </c>
      <c r="K35" s="54">
        <v>76267.86</v>
      </c>
      <c r="L35" s="55">
        <f t="shared" si="2"/>
        <v>2.5980826722406477E-2</v>
      </c>
      <c r="M35" s="48">
        <v>34</v>
      </c>
      <c r="N35" s="58">
        <v>12351</v>
      </c>
      <c r="O35" s="50">
        <v>2935544</v>
      </c>
    </row>
    <row r="36" spans="1:15" ht="15.5" x14ac:dyDescent="0.35">
      <c r="A36">
        <v>2023</v>
      </c>
      <c r="B36" s="51" t="s">
        <v>2</v>
      </c>
      <c r="C36" s="52" t="s">
        <v>73</v>
      </c>
      <c r="D36" s="48">
        <v>81</v>
      </c>
      <c r="E36" s="57">
        <v>145073.89000000001</v>
      </c>
      <c r="F36" s="53">
        <f t="shared" si="0"/>
        <v>3.1927473393772168</v>
      </c>
      <c r="G36" s="48">
        <v>35</v>
      </c>
      <c r="H36" s="54">
        <v>13006</v>
      </c>
      <c r="I36" s="49">
        <f t="shared" si="1"/>
        <v>11.154381823773644</v>
      </c>
      <c r="J36" s="48">
        <v>10</v>
      </c>
      <c r="K36" s="54">
        <v>122127</v>
      </c>
      <c r="L36" s="55">
        <f t="shared" si="2"/>
        <v>2.5435637384245011E-2</v>
      </c>
      <c r="M36" s="48">
        <v>35</v>
      </c>
      <c r="N36" s="58">
        <v>25370</v>
      </c>
      <c r="O36" s="50">
        <v>4801413</v>
      </c>
    </row>
    <row r="37" spans="1:15" ht="15.5" x14ac:dyDescent="0.35">
      <c r="A37">
        <v>2023</v>
      </c>
      <c r="B37" s="51" t="s">
        <v>2</v>
      </c>
      <c r="C37" s="52" t="s">
        <v>50</v>
      </c>
      <c r="D37" s="48">
        <v>9</v>
      </c>
      <c r="E37" s="57">
        <v>30499.84</v>
      </c>
      <c r="F37" s="53">
        <f t="shared" si="0"/>
        <v>1.8174474959612279</v>
      </c>
      <c r="G37" s="48">
        <v>52</v>
      </c>
      <c r="H37" s="54">
        <v>3756.5</v>
      </c>
      <c r="I37" s="49">
        <f t="shared" si="1"/>
        <v>8.1192173565819239</v>
      </c>
      <c r="J37" s="48">
        <v>37</v>
      </c>
      <c r="K37" s="54">
        <v>30499.84</v>
      </c>
      <c r="L37" s="55">
        <f t="shared" si="2"/>
        <v>2.4334111497090263E-2</v>
      </c>
      <c r="M37" s="48">
        <v>36</v>
      </c>
      <c r="N37" s="58">
        <v>4952</v>
      </c>
      <c r="O37" s="50">
        <v>1253378</v>
      </c>
    </row>
    <row r="38" spans="1:15" ht="15.5" x14ac:dyDescent="0.35">
      <c r="A38">
        <v>2023</v>
      </c>
      <c r="B38" s="51" t="s">
        <v>2</v>
      </c>
      <c r="C38" s="52" t="s">
        <v>43</v>
      </c>
      <c r="D38" s="48">
        <v>97</v>
      </c>
      <c r="E38" s="57">
        <v>64130.37</v>
      </c>
      <c r="F38" s="53">
        <f t="shared" si="0"/>
        <v>7.2054672411231611</v>
      </c>
      <c r="G38" s="48">
        <v>15</v>
      </c>
      <c r="H38" s="54">
        <v>7046</v>
      </c>
      <c r="I38" s="49">
        <f t="shared" si="1"/>
        <v>9.1016704513198974</v>
      </c>
      <c r="J38" s="48">
        <v>29</v>
      </c>
      <c r="K38" s="54">
        <v>64130.37</v>
      </c>
      <c r="L38" s="55">
        <f t="shared" si="2"/>
        <v>2.388757298369449E-2</v>
      </c>
      <c r="M38" s="48">
        <v>37</v>
      </c>
      <c r="N38" s="58">
        <v>13462</v>
      </c>
      <c r="O38" s="50">
        <v>2684675</v>
      </c>
    </row>
    <row r="39" spans="1:15" ht="15.5" x14ac:dyDescent="0.35">
      <c r="A39">
        <v>2023</v>
      </c>
      <c r="B39" s="51" t="s">
        <v>2</v>
      </c>
      <c r="C39" s="52" t="s">
        <v>84</v>
      </c>
      <c r="D39" s="48">
        <v>84</v>
      </c>
      <c r="E39" s="57">
        <v>115047.46</v>
      </c>
      <c r="F39" s="53">
        <f t="shared" si="0"/>
        <v>5.2950075642965198</v>
      </c>
      <c r="G39" s="48">
        <v>20</v>
      </c>
      <c r="H39" s="54">
        <v>13378</v>
      </c>
      <c r="I39" s="49">
        <f t="shared" si="1"/>
        <v>8.59975033637315</v>
      </c>
      <c r="J39" s="48">
        <v>34</v>
      </c>
      <c r="K39" s="54">
        <v>115047.46</v>
      </c>
      <c r="L39" s="55">
        <f t="shared" si="2"/>
        <v>2.3604747069704994E-2</v>
      </c>
      <c r="M39" s="48">
        <v>38</v>
      </c>
      <c r="N39" s="58">
        <v>15864</v>
      </c>
      <c r="O39" s="50">
        <v>4873912</v>
      </c>
    </row>
    <row r="40" spans="1:15" ht="15.5" x14ac:dyDescent="0.35">
      <c r="A40">
        <v>2023</v>
      </c>
      <c r="B40" s="51" t="s">
        <v>2</v>
      </c>
      <c r="C40" s="52" t="s">
        <v>77</v>
      </c>
      <c r="D40" s="48">
        <v>49</v>
      </c>
      <c r="E40" s="57">
        <v>71800.17</v>
      </c>
      <c r="F40" s="53">
        <f t="shared" si="0"/>
        <v>4.4215845515249956</v>
      </c>
      <c r="G40" s="48">
        <v>26</v>
      </c>
      <c r="H40" s="54">
        <v>7185</v>
      </c>
      <c r="I40" s="49">
        <f t="shared" si="1"/>
        <v>9.9930647181628398</v>
      </c>
      <c r="J40" s="48">
        <v>22</v>
      </c>
      <c r="K40" s="54">
        <v>71800.17</v>
      </c>
      <c r="L40" s="55">
        <f t="shared" si="2"/>
        <v>2.2059182988784867E-2</v>
      </c>
      <c r="M40" s="48">
        <v>39</v>
      </c>
      <c r="N40" s="58">
        <v>11082</v>
      </c>
      <c r="O40" s="50">
        <v>3254888</v>
      </c>
    </row>
    <row r="41" spans="1:15" ht="15.5" x14ac:dyDescent="0.35">
      <c r="A41">
        <v>2023</v>
      </c>
      <c r="B41" s="51" t="s">
        <v>2</v>
      </c>
      <c r="C41" s="52" t="s">
        <v>88</v>
      </c>
      <c r="D41" s="48">
        <v>198</v>
      </c>
      <c r="E41" s="57">
        <v>61265.62</v>
      </c>
      <c r="F41" s="53">
        <f t="shared" si="0"/>
        <v>29.481834425253126</v>
      </c>
      <c r="G41" s="48">
        <v>1</v>
      </c>
      <c r="H41" s="54">
        <v>3840</v>
      </c>
      <c r="I41" s="49">
        <f t="shared" si="1"/>
        <v>15.954588541666668</v>
      </c>
      <c r="J41" s="48">
        <v>2</v>
      </c>
      <c r="K41" s="54">
        <v>61265.62</v>
      </c>
      <c r="L41" s="55">
        <f t="shared" si="2"/>
        <v>2.1908253390085976E-2</v>
      </c>
      <c r="M41" s="48">
        <v>40</v>
      </c>
      <c r="N41" s="58">
        <v>6716</v>
      </c>
      <c r="O41" s="50">
        <v>2796463</v>
      </c>
    </row>
    <row r="42" spans="1:15" ht="15.5" x14ac:dyDescent="0.35">
      <c r="A42">
        <v>2023</v>
      </c>
      <c r="B42" s="51" t="s">
        <v>2</v>
      </c>
      <c r="C42" s="52" t="s">
        <v>49</v>
      </c>
      <c r="D42" s="48">
        <v>10</v>
      </c>
      <c r="E42" s="57">
        <v>44472</v>
      </c>
      <c r="F42" s="53">
        <f t="shared" si="0"/>
        <v>1.4112334180073385</v>
      </c>
      <c r="G42" s="48">
        <v>60</v>
      </c>
      <c r="H42" s="54">
        <v>8894</v>
      </c>
      <c r="I42" s="49">
        <f t="shared" si="1"/>
        <v>5.0002248706993475</v>
      </c>
      <c r="J42" s="48">
        <v>70</v>
      </c>
      <c r="K42" s="54">
        <v>44472</v>
      </c>
      <c r="L42" s="55">
        <f t="shared" si="2"/>
        <v>2.1833906772870813E-2</v>
      </c>
      <c r="M42" s="48">
        <v>41</v>
      </c>
      <c r="N42" s="58">
        <v>7086</v>
      </c>
      <c r="O42" s="50">
        <v>2036832</v>
      </c>
    </row>
    <row r="43" spans="1:15" ht="15.5" x14ac:dyDescent="0.35">
      <c r="A43">
        <v>2023</v>
      </c>
      <c r="B43" s="51" t="s">
        <v>2</v>
      </c>
      <c r="C43" s="52" t="s">
        <v>87</v>
      </c>
      <c r="D43" s="48">
        <v>16</v>
      </c>
      <c r="E43" s="57">
        <v>90394.87</v>
      </c>
      <c r="F43" s="53">
        <f t="shared" si="0"/>
        <v>1.1895910780669146</v>
      </c>
      <c r="G43" s="48">
        <v>63</v>
      </c>
      <c r="H43" s="54">
        <v>10981.5</v>
      </c>
      <c r="I43" s="49">
        <f t="shared" si="1"/>
        <v>8.2315594408778399</v>
      </c>
      <c r="J43" s="48">
        <v>36</v>
      </c>
      <c r="K43" s="54">
        <v>90394.87</v>
      </c>
      <c r="L43" s="55">
        <f t="shared" si="2"/>
        <v>2.0953457273267365E-2</v>
      </c>
      <c r="M43" s="48">
        <v>42</v>
      </c>
      <c r="N43" s="58">
        <v>13450</v>
      </c>
      <c r="O43" s="50">
        <v>4314079</v>
      </c>
    </row>
    <row r="44" spans="1:15" ht="15.5" x14ac:dyDescent="0.35">
      <c r="A44">
        <v>2023</v>
      </c>
      <c r="B44" s="51" t="s">
        <v>2</v>
      </c>
      <c r="C44" s="52" t="s">
        <v>71</v>
      </c>
      <c r="D44" s="48">
        <v>25</v>
      </c>
      <c r="E44" s="57">
        <v>30246</v>
      </c>
      <c r="F44" s="53">
        <f t="shared" si="0"/>
        <v>5.6908718415661275</v>
      </c>
      <c r="G44" s="48">
        <v>17</v>
      </c>
      <c r="H44" s="54">
        <v>3790</v>
      </c>
      <c r="I44" s="49">
        <f t="shared" si="1"/>
        <v>7.9804749340369394</v>
      </c>
      <c r="J44" s="48">
        <v>39</v>
      </c>
      <c r="K44" s="54">
        <v>30246</v>
      </c>
      <c r="L44" s="55">
        <f t="shared" si="2"/>
        <v>2.0778289346232003E-2</v>
      </c>
      <c r="M44" s="48">
        <v>43</v>
      </c>
      <c r="N44" s="58">
        <v>4393</v>
      </c>
      <c r="O44" s="50">
        <v>1455654</v>
      </c>
    </row>
    <row r="45" spans="1:15" ht="15.5" x14ac:dyDescent="0.35">
      <c r="A45">
        <v>2023</v>
      </c>
      <c r="B45" s="51" t="s">
        <v>2</v>
      </c>
      <c r="C45" s="52" t="s">
        <v>55</v>
      </c>
      <c r="D45" s="48">
        <v>88</v>
      </c>
      <c r="E45" s="57">
        <v>30992.51</v>
      </c>
      <c r="F45" s="53">
        <f t="shared" si="0"/>
        <v>13.775829680651221</v>
      </c>
      <c r="G45" s="48">
        <v>4</v>
      </c>
      <c r="H45" s="54">
        <v>2900.5</v>
      </c>
      <c r="I45" s="49">
        <f t="shared" si="1"/>
        <v>10.685230132735734</v>
      </c>
      <c r="J45" s="48">
        <v>14</v>
      </c>
      <c r="K45" s="54">
        <v>30992.51</v>
      </c>
      <c r="L45" s="55">
        <f t="shared" si="2"/>
        <v>2.0285698202841863E-2</v>
      </c>
      <c r="M45" s="48">
        <v>44</v>
      </c>
      <c r="N45" s="58">
        <v>6388</v>
      </c>
      <c r="O45" s="50">
        <v>1527801</v>
      </c>
    </row>
    <row r="46" spans="1:15" ht="15.5" x14ac:dyDescent="0.35">
      <c r="A46">
        <v>2023</v>
      </c>
      <c r="B46" s="51" t="s">
        <v>2</v>
      </c>
      <c r="C46" s="52" t="s">
        <v>52</v>
      </c>
      <c r="D46" s="48">
        <v>121</v>
      </c>
      <c r="E46" s="57">
        <v>218478.85</v>
      </c>
      <c r="F46" s="53">
        <f t="shared" si="0"/>
        <v>2.2459396751740139</v>
      </c>
      <c r="G46" s="48">
        <v>46</v>
      </c>
      <c r="H46" s="54">
        <v>28009.8</v>
      </c>
      <c r="I46" s="49">
        <f t="shared" si="1"/>
        <v>7.8000860413141115</v>
      </c>
      <c r="J46" s="48">
        <v>43</v>
      </c>
      <c r="K46" s="54">
        <v>218478.85</v>
      </c>
      <c r="L46" s="55">
        <f t="shared" si="2"/>
        <v>1.9988634194907044E-2</v>
      </c>
      <c r="M46" s="48">
        <v>45</v>
      </c>
      <c r="N46" s="58">
        <v>53875</v>
      </c>
      <c r="O46" s="50">
        <v>10930154</v>
      </c>
    </row>
    <row r="47" spans="1:15" ht="15.5" x14ac:dyDescent="0.35">
      <c r="A47">
        <v>2023</v>
      </c>
      <c r="B47" s="51" t="s">
        <v>2</v>
      </c>
      <c r="C47" s="52" t="s">
        <v>44</v>
      </c>
      <c r="D47" s="48">
        <v>18</v>
      </c>
      <c r="E47" s="57">
        <v>47565.97</v>
      </c>
      <c r="F47" s="53">
        <f t="shared" si="0"/>
        <v>2.5858353684815398</v>
      </c>
      <c r="G47" s="48">
        <v>40</v>
      </c>
      <c r="H47" s="54">
        <v>4512.5</v>
      </c>
      <c r="I47" s="49">
        <f t="shared" si="1"/>
        <v>10.540935180055403</v>
      </c>
      <c r="J47" s="48">
        <v>16</v>
      </c>
      <c r="K47" s="54">
        <v>47565.97</v>
      </c>
      <c r="L47" s="55">
        <f t="shared" si="2"/>
        <v>1.9164865653264227E-2</v>
      </c>
      <c r="M47" s="48">
        <v>46</v>
      </c>
      <c r="N47" s="58">
        <v>6961</v>
      </c>
      <c r="O47" s="50">
        <v>2481936</v>
      </c>
    </row>
    <row r="48" spans="1:15" ht="15.5" x14ac:dyDescent="0.35">
      <c r="A48">
        <v>2023</v>
      </c>
      <c r="B48" s="51" t="s">
        <v>2</v>
      </c>
      <c r="C48" s="52" t="s">
        <v>64</v>
      </c>
      <c r="D48" s="48">
        <v>56</v>
      </c>
      <c r="E48" s="57">
        <v>43594</v>
      </c>
      <c r="F48" s="53">
        <f t="shared" si="0"/>
        <v>2.306805074971165</v>
      </c>
      <c r="G48" s="48">
        <v>45</v>
      </c>
      <c r="H48" s="54">
        <v>4080</v>
      </c>
      <c r="I48" s="49">
        <f t="shared" si="1"/>
        <v>10.684803921568628</v>
      </c>
      <c r="J48" s="48">
        <v>15</v>
      </c>
      <c r="K48" s="54">
        <v>43594</v>
      </c>
      <c r="L48" s="55">
        <f t="shared" si="2"/>
        <v>1.8614537649027534E-2</v>
      </c>
      <c r="M48" s="48">
        <v>47</v>
      </c>
      <c r="N48" s="58">
        <v>24276</v>
      </c>
      <c r="O48" s="50">
        <v>2341933</v>
      </c>
    </row>
    <row r="49" spans="1:15" ht="15.5" x14ac:dyDescent="0.35">
      <c r="A49">
        <v>2023</v>
      </c>
      <c r="B49" s="51" t="s">
        <v>2</v>
      </c>
      <c r="C49" s="52" t="s">
        <v>23</v>
      </c>
      <c r="D49" s="48">
        <v>19</v>
      </c>
      <c r="E49" s="57">
        <v>47472</v>
      </c>
      <c r="F49" s="53">
        <f t="shared" si="0"/>
        <v>2.2421524663677128</v>
      </c>
      <c r="G49" s="48">
        <v>47</v>
      </c>
      <c r="H49" s="54">
        <v>5934</v>
      </c>
      <c r="I49" s="49">
        <f t="shared" si="1"/>
        <v>8</v>
      </c>
      <c r="J49" s="48">
        <v>38</v>
      </c>
      <c r="K49" s="54">
        <v>47472</v>
      </c>
      <c r="L49" s="55">
        <f t="shared" si="2"/>
        <v>1.8133618549218841E-2</v>
      </c>
      <c r="M49" s="48">
        <v>48</v>
      </c>
      <c r="N49" s="58">
        <v>8474</v>
      </c>
      <c r="O49" s="50">
        <v>2617900</v>
      </c>
    </row>
    <row r="50" spans="1:15" ht="15.5" x14ac:dyDescent="0.35">
      <c r="A50">
        <v>2023</v>
      </c>
      <c r="B50" s="51" t="s">
        <v>2</v>
      </c>
      <c r="C50" s="52" t="s">
        <v>93</v>
      </c>
      <c r="D50" s="48">
        <v>45</v>
      </c>
      <c r="E50" s="57">
        <v>41102.01</v>
      </c>
      <c r="F50" s="53">
        <f t="shared" si="0"/>
        <v>7.960375022112153</v>
      </c>
      <c r="G50" s="48">
        <v>13</v>
      </c>
      <c r="H50" s="54">
        <v>4493</v>
      </c>
      <c r="I50" s="49">
        <f t="shared" si="1"/>
        <v>9.1480102381482311</v>
      </c>
      <c r="J50" s="48">
        <v>27</v>
      </c>
      <c r="K50" s="54">
        <v>41102.01</v>
      </c>
      <c r="L50" s="55">
        <f t="shared" si="2"/>
        <v>1.7995027310825036E-2</v>
      </c>
      <c r="M50" s="48">
        <v>49</v>
      </c>
      <c r="N50" s="58">
        <v>5653</v>
      </c>
      <c r="O50" s="50">
        <v>2284076</v>
      </c>
    </row>
    <row r="51" spans="1:15" ht="15.5" x14ac:dyDescent="0.35">
      <c r="A51">
        <v>2023</v>
      </c>
      <c r="B51" s="51" t="s">
        <v>2</v>
      </c>
      <c r="C51" s="52" t="s">
        <v>24</v>
      </c>
      <c r="D51" s="48">
        <v>7</v>
      </c>
      <c r="E51" s="57">
        <v>32991.199999999997</v>
      </c>
      <c r="F51" s="53">
        <f t="shared" si="0"/>
        <v>1.4966859097712208</v>
      </c>
      <c r="G51" s="48">
        <v>58</v>
      </c>
      <c r="H51" s="54">
        <v>4271</v>
      </c>
      <c r="I51" s="49">
        <f t="shared" si="1"/>
        <v>7.7244673378599851</v>
      </c>
      <c r="J51" s="48">
        <v>44</v>
      </c>
      <c r="K51" s="54">
        <v>32991.199999999997</v>
      </c>
      <c r="L51" s="55">
        <f t="shared" si="2"/>
        <v>1.7884162114927174E-2</v>
      </c>
      <c r="M51" s="48">
        <v>50</v>
      </c>
      <c r="N51" s="58">
        <v>4677</v>
      </c>
      <c r="O51" s="50">
        <v>1844716</v>
      </c>
    </row>
    <row r="52" spans="1:15" ht="15.5" x14ac:dyDescent="0.35">
      <c r="A52">
        <v>2023</v>
      </c>
      <c r="B52" s="51" t="s">
        <v>2</v>
      </c>
      <c r="C52" s="52" t="s">
        <v>28</v>
      </c>
      <c r="D52" s="48">
        <v>18</v>
      </c>
      <c r="E52" s="57">
        <v>34842.230000000003</v>
      </c>
      <c r="F52" s="53">
        <f t="shared" si="0"/>
        <v>2.0630372492836675</v>
      </c>
      <c r="G52" s="48">
        <v>49</v>
      </c>
      <c r="H52" s="54">
        <v>5528.5</v>
      </c>
      <c r="I52" s="49">
        <f t="shared" si="1"/>
        <v>6.3022935696843634</v>
      </c>
      <c r="J52" s="48">
        <v>60</v>
      </c>
      <c r="K52" s="54">
        <v>34842.230000000003</v>
      </c>
      <c r="L52" s="55">
        <f t="shared" si="2"/>
        <v>1.6280038931286656E-2</v>
      </c>
      <c r="M52" s="48">
        <v>51</v>
      </c>
      <c r="N52" s="58">
        <v>8725</v>
      </c>
      <c r="O52" s="50">
        <v>2140181</v>
      </c>
    </row>
    <row r="53" spans="1:15" ht="15.5" x14ac:dyDescent="0.35">
      <c r="A53">
        <v>2023</v>
      </c>
      <c r="B53" s="51" t="s">
        <v>2</v>
      </c>
      <c r="C53" s="52" t="s">
        <v>17</v>
      </c>
      <c r="D53" s="48">
        <v>28</v>
      </c>
      <c r="E53" s="57">
        <v>23180.62</v>
      </c>
      <c r="F53" s="53">
        <f t="shared" si="0"/>
        <v>4.3370508054522929</v>
      </c>
      <c r="G53" s="48">
        <v>29</v>
      </c>
      <c r="H53" s="54">
        <v>2396</v>
      </c>
      <c r="I53" s="49">
        <f t="shared" si="1"/>
        <v>9.6747161936560939</v>
      </c>
      <c r="J53" s="48">
        <v>25</v>
      </c>
      <c r="K53" s="54">
        <v>23180.62</v>
      </c>
      <c r="L53" s="55">
        <f t="shared" si="2"/>
        <v>1.6246363413999952E-2</v>
      </c>
      <c r="M53" s="48">
        <v>52</v>
      </c>
      <c r="N53" s="58">
        <v>6456</v>
      </c>
      <c r="O53" s="50">
        <v>1426819</v>
      </c>
    </row>
    <row r="54" spans="1:15" ht="15.5" x14ac:dyDescent="0.35">
      <c r="A54">
        <v>2023</v>
      </c>
      <c r="B54" s="51" t="s">
        <v>2</v>
      </c>
      <c r="C54" s="52" t="s">
        <v>41</v>
      </c>
      <c r="D54" s="48">
        <v>27</v>
      </c>
      <c r="E54" s="57">
        <v>11640.62</v>
      </c>
      <c r="F54" s="53">
        <f t="shared" si="0"/>
        <v>10.372646945831733</v>
      </c>
      <c r="G54" s="48">
        <v>8</v>
      </c>
      <c r="H54" s="54">
        <v>1808</v>
      </c>
      <c r="I54" s="49">
        <f t="shared" si="1"/>
        <v>6.4383960176991151</v>
      </c>
      <c r="J54" s="48">
        <v>56</v>
      </c>
      <c r="K54" s="54">
        <v>11640.62</v>
      </c>
      <c r="L54" s="55">
        <f t="shared" si="2"/>
        <v>1.5489352302787404E-2</v>
      </c>
      <c r="M54" s="48">
        <v>53</v>
      </c>
      <c r="N54" s="58">
        <v>2603</v>
      </c>
      <c r="O54" s="50">
        <v>751524</v>
      </c>
    </row>
    <row r="55" spans="1:15" ht="15.5" x14ac:dyDescent="0.35">
      <c r="A55">
        <v>2023</v>
      </c>
      <c r="B55" s="51" t="s">
        <v>2</v>
      </c>
      <c r="C55" s="52" t="s">
        <v>82</v>
      </c>
      <c r="D55" s="48">
        <v>5</v>
      </c>
      <c r="E55" s="57">
        <v>23810.92</v>
      </c>
      <c r="F55" s="53">
        <f t="shared" si="0"/>
        <v>0.85295121119071993</v>
      </c>
      <c r="G55" s="48">
        <v>68</v>
      </c>
      <c r="H55" s="54">
        <v>4762</v>
      </c>
      <c r="I55" s="49">
        <f t="shared" si="1"/>
        <v>5.0001931961360766</v>
      </c>
      <c r="J55" s="48">
        <v>71</v>
      </c>
      <c r="K55" s="54">
        <v>23810.92</v>
      </c>
      <c r="L55" s="55">
        <f t="shared" si="2"/>
        <v>1.5406752309629462E-2</v>
      </c>
      <c r="M55" s="48">
        <v>54</v>
      </c>
      <c r="N55" s="58">
        <v>5862</v>
      </c>
      <c r="O55" s="50">
        <v>1545486</v>
      </c>
    </row>
    <row r="56" spans="1:15" ht="15.5" x14ac:dyDescent="0.35">
      <c r="A56">
        <v>2023</v>
      </c>
      <c r="B56" s="51" t="s">
        <v>2</v>
      </c>
      <c r="C56" s="52" t="s">
        <v>83</v>
      </c>
      <c r="D56" s="48">
        <v>8</v>
      </c>
      <c r="E56" s="57">
        <v>44528.73</v>
      </c>
      <c r="F56" s="53">
        <f t="shared" si="0"/>
        <v>0.74885331835626701</v>
      </c>
      <c r="G56" s="48">
        <v>70</v>
      </c>
      <c r="H56" s="54">
        <v>7892.7</v>
      </c>
      <c r="I56" s="49">
        <f t="shared" si="1"/>
        <v>5.6417613744346049</v>
      </c>
      <c r="J56" s="48">
        <v>66</v>
      </c>
      <c r="K56" s="54">
        <v>44528.73</v>
      </c>
      <c r="L56" s="55">
        <f t="shared" si="2"/>
        <v>1.5128593313263225E-2</v>
      </c>
      <c r="M56" s="48">
        <v>55</v>
      </c>
      <c r="N56" s="58">
        <v>10683</v>
      </c>
      <c r="O56" s="50">
        <v>2943349</v>
      </c>
    </row>
    <row r="57" spans="1:15" ht="15.5" x14ac:dyDescent="0.35">
      <c r="A57">
        <v>2023</v>
      </c>
      <c r="B57" s="51" t="s">
        <v>2</v>
      </c>
      <c r="C57" s="52" t="s">
        <v>19</v>
      </c>
      <c r="D57" s="48">
        <v>60</v>
      </c>
      <c r="E57" s="57">
        <v>55120.47</v>
      </c>
      <c r="F57" s="53">
        <f t="shared" si="0"/>
        <v>4.03687008006459</v>
      </c>
      <c r="G57" s="48">
        <v>30</v>
      </c>
      <c r="H57" s="54">
        <v>6124.5</v>
      </c>
      <c r="I57" s="49">
        <f t="shared" si="1"/>
        <v>8.9999951016409501</v>
      </c>
      <c r="J57" s="48">
        <v>31</v>
      </c>
      <c r="K57" s="54">
        <v>52117.5</v>
      </c>
      <c r="L57" s="55">
        <f t="shared" si="2"/>
        <v>1.5029041584457633E-2</v>
      </c>
      <c r="M57" s="48">
        <v>56</v>
      </c>
      <c r="N57" s="58">
        <v>14863</v>
      </c>
      <c r="O57" s="50">
        <v>3467786</v>
      </c>
    </row>
    <row r="58" spans="1:15" ht="15.5" x14ac:dyDescent="0.35">
      <c r="A58">
        <v>2023</v>
      </c>
      <c r="B58" s="51" t="s">
        <v>2</v>
      </c>
      <c r="C58" s="52" t="s">
        <v>78</v>
      </c>
      <c r="D58" s="48">
        <v>211</v>
      </c>
      <c r="E58" s="57">
        <v>612125.35</v>
      </c>
      <c r="F58" s="53">
        <f t="shared" si="0"/>
        <v>2.0948334061395495</v>
      </c>
      <c r="G58" s="48">
        <v>48</v>
      </c>
      <c r="H58" s="54">
        <v>54239</v>
      </c>
      <c r="I58" s="49">
        <f t="shared" si="1"/>
        <v>11.28570493556297</v>
      </c>
      <c r="J58" s="48">
        <v>9</v>
      </c>
      <c r="K58" s="54">
        <v>348543.35</v>
      </c>
      <c r="L58" s="55">
        <f t="shared" si="2"/>
        <v>1.4249509730652758E-2</v>
      </c>
      <c r="M58" s="48">
        <v>57</v>
      </c>
      <c r="N58" s="58">
        <v>100724</v>
      </c>
      <c r="O58" s="50">
        <v>24460024</v>
      </c>
    </row>
    <row r="59" spans="1:15" ht="15.5" x14ac:dyDescent="0.35">
      <c r="A59">
        <v>2023</v>
      </c>
      <c r="B59" s="51" t="s">
        <v>2</v>
      </c>
      <c r="C59" s="52" t="s">
        <v>39</v>
      </c>
      <c r="D59" s="48">
        <v>62</v>
      </c>
      <c r="E59" s="57">
        <v>80938.880000000005</v>
      </c>
      <c r="F59" s="53">
        <f t="shared" si="0"/>
        <v>7.9958730977559966</v>
      </c>
      <c r="G59" s="48">
        <v>12</v>
      </c>
      <c r="H59" s="54">
        <v>4176</v>
      </c>
      <c r="I59" s="49">
        <f t="shared" si="1"/>
        <v>19.381915708812262</v>
      </c>
      <c r="J59" s="48">
        <v>1</v>
      </c>
      <c r="K59" s="54">
        <v>26845.88</v>
      </c>
      <c r="L59" s="55">
        <f t="shared" si="2"/>
        <v>1.3107290236524028E-2</v>
      </c>
      <c r="M59" s="48">
        <v>58</v>
      </c>
      <c r="N59" s="58">
        <v>7754</v>
      </c>
      <c r="O59" s="50">
        <v>2048164</v>
      </c>
    </row>
    <row r="60" spans="1:15" ht="15.5" x14ac:dyDescent="0.35">
      <c r="A60">
        <v>2023</v>
      </c>
      <c r="B60" s="51" t="s">
        <v>2</v>
      </c>
      <c r="C60" s="52" t="s">
        <v>74</v>
      </c>
      <c r="D60" s="48">
        <v>3</v>
      </c>
      <c r="E60" s="57">
        <v>11064.66</v>
      </c>
      <c r="F60" s="53">
        <f t="shared" si="0"/>
        <v>1.0626992561105206</v>
      </c>
      <c r="G60" s="48">
        <v>65</v>
      </c>
      <c r="H60" s="54">
        <v>1676</v>
      </c>
      <c r="I60" s="49">
        <f t="shared" si="1"/>
        <v>6.6018257756563248</v>
      </c>
      <c r="J60" s="48">
        <v>54</v>
      </c>
      <c r="K60" s="54">
        <v>11064.66</v>
      </c>
      <c r="L60" s="55">
        <f t="shared" si="2"/>
        <v>1.2807105065472765E-2</v>
      </c>
      <c r="M60" s="48">
        <v>59</v>
      </c>
      <c r="N60" s="58">
        <v>2823</v>
      </c>
      <c r="O60" s="50">
        <v>863947</v>
      </c>
    </row>
    <row r="61" spans="1:15" ht="15.5" x14ac:dyDescent="0.35">
      <c r="A61">
        <v>2023</v>
      </c>
      <c r="B61" s="51" t="s">
        <v>2</v>
      </c>
      <c r="C61" s="52" t="s">
        <v>67</v>
      </c>
      <c r="D61" s="48">
        <v>59</v>
      </c>
      <c r="E61" s="57">
        <v>39745</v>
      </c>
      <c r="F61" s="53">
        <f t="shared" si="0"/>
        <v>4.3856388909536905</v>
      </c>
      <c r="G61" s="48">
        <v>27</v>
      </c>
      <c r="H61" s="54">
        <v>8176</v>
      </c>
      <c r="I61" s="49">
        <f t="shared" si="1"/>
        <v>4.8611790606653624</v>
      </c>
      <c r="J61" s="48">
        <v>73</v>
      </c>
      <c r="K61" s="54">
        <v>39745</v>
      </c>
      <c r="L61" s="55">
        <f t="shared" si="2"/>
        <v>1.2239941659716995E-2</v>
      </c>
      <c r="M61" s="48">
        <v>60</v>
      </c>
      <c r="N61" s="58">
        <v>13453</v>
      </c>
      <c r="O61" s="50">
        <v>3247156</v>
      </c>
    </row>
    <row r="62" spans="1:15" ht="15.5" x14ac:dyDescent="0.35">
      <c r="A62">
        <v>2023</v>
      </c>
      <c r="B62" s="51" t="s">
        <v>2</v>
      </c>
      <c r="C62" s="52" t="s">
        <v>47</v>
      </c>
      <c r="D62" s="48">
        <v>13</v>
      </c>
      <c r="E62" s="57">
        <v>71559.17</v>
      </c>
      <c r="F62" s="53">
        <f t="shared" si="0"/>
        <v>0.77611940298507465</v>
      </c>
      <c r="G62" s="48">
        <v>69</v>
      </c>
      <c r="H62" s="54">
        <v>9052</v>
      </c>
      <c r="I62" s="49">
        <f t="shared" si="1"/>
        <v>7.9053435704816613</v>
      </c>
      <c r="J62" s="48">
        <v>40</v>
      </c>
      <c r="K62" s="54">
        <v>71559.17</v>
      </c>
      <c r="L62" s="55">
        <f t="shared" si="2"/>
        <v>1.1700017936093552E-2</v>
      </c>
      <c r="M62" s="48">
        <v>61</v>
      </c>
      <c r="N62" s="58">
        <v>16750</v>
      </c>
      <c r="O62" s="50">
        <v>6116159</v>
      </c>
    </row>
    <row r="63" spans="1:15" ht="15.5" x14ac:dyDescent="0.35">
      <c r="A63">
        <v>2023</v>
      </c>
      <c r="B63" s="51" t="s">
        <v>2</v>
      </c>
      <c r="C63" s="52" t="s">
        <v>61</v>
      </c>
      <c r="D63" s="48">
        <v>64</v>
      </c>
      <c r="E63" s="57">
        <v>45907</v>
      </c>
      <c r="F63" s="53">
        <f t="shared" si="0"/>
        <v>4.7288310920644303</v>
      </c>
      <c r="G63" s="48">
        <v>25</v>
      </c>
      <c r="H63" s="54">
        <v>8426</v>
      </c>
      <c r="I63" s="49">
        <f t="shared" si="1"/>
        <v>5.4482553999525276</v>
      </c>
      <c r="J63" s="48">
        <v>68</v>
      </c>
      <c r="K63" s="54">
        <v>45907</v>
      </c>
      <c r="L63" s="55">
        <f t="shared" si="2"/>
        <v>1.0647466730000542E-2</v>
      </c>
      <c r="M63" s="48">
        <v>62</v>
      </c>
      <c r="N63" s="58">
        <v>13534</v>
      </c>
      <c r="O63" s="50">
        <v>4311542</v>
      </c>
    </row>
    <row r="64" spans="1:15" ht="15.5" x14ac:dyDescent="0.35">
      <c r="A64">
        <v>2023</v>
      </c>
      <c r="B64" s="51" t="s">
        <v>2</v>
      </c>
      <c r="C64" s="52" t="s">
        <v>69</v>
      </c>
      <c r="D64" s="48">
        <v>26</v>
      </c>
      <c r="E64" s="57">
        <v>18976.099999999999</v>
      </c>
      <c r="F64" s="53">
        <f t="shared" si="0"/>
        <v>5.3442959917780062</v>
      </c>
      <c r="G64" s="48">
        <v>19</v>
      </c>
      <c r="H64" s="54">
        <v>2242</v>
      </c>
      <c r="I64" s="49">
        <f t="shared" si="1"/>
        <v>8.4639161462979473</v>
      </c>
      <c r="J64" s="48">
        <v>35</v>
      </c>
      <c r="K64" s="54">
        <v>18976.099999999999</v>
      </c>
      <c r="L64" s="55">
        <f t="shared" si="2"/>
        <v>9.3058233668307198E-3</v>
      </c>
      <c r="M64" s="48">
        <v>63</v>
      </c>
      <c r="N64" s="58">
        <v>4865</v>
      </c>
      <c r="O64" s="50">
        <v>2039164</v>
      </c>
    </row>
    <row r="65" spans="1:15" ht="15.5" x14ac:dyDescent="0.35">
      <c r="A65">
        <v>2023</v>
      </c>
      <c r="B65" s="51" t="s">
        <v>2</v>
      </c>
      <c r="C65" s="52" t="s">
        <v>51</v>
      </c>
      <c r="D65" s="48">
        <v>42</v>
      </c>
      <c r="E65" s="57">
        <v>15332</v>
      </c>
      <c r="F65" s="53">
        <f t="shared" si="0"/>
        <v>5.6718433490884532</v>
      </c>
      <c r="G65" s="48">
        <v>18</v>
      </c>
      <c r="H65" s="54">
        <v>2790</v>
      </c>
      <c r="I65" s="49">
        <f t="shared" si="1"/>
        <v>5.4953405017921151</v>
      </c>
      <c r="J65" s="48">
        <v>67</v>
      </c>
      <c r="K65" s="54">
        <v>15332</v>
      </c>
      <c r="L65" s="55">
        <f t="shared" si="2"/>
        <v>7.9904689736114403E-3</v>
      </c>
      <c r="M65" s="48">
        <v>64</v>
      </c>
      <c r="N65" s="58">
        <v>7405</v>
      </c>
      <c r="O65" s="50">
        <v>1918786</v>
      </c>
    </row>
    <row r="66" spans="1:15" ht="15.5" x14ac:dyDescent="0.35">
      <c r="A66">
        <v>2023</v>
      </c>
      <c r="B66" s="51" t="s">
        <v>2</v>
      </c>
      <c r="C66" s="52" t="s">
        <v>57</v>
      </c>
      <c r="D66" s="48">
        <v>8</v>
      </c>
      <c r="E66" s="57">
        <v>8299.1299999999992</v>
      </c>
      <c r="F66" s="53">
        <f t="shared" ref="F66:F129" si="3">(D66/N66)*1000</f>
        <v>1.5813401858074718</v>
      </c>
      <c r="G66" s="48">
        <v>56</v>
      </c>
      <c r="H66" s="54">
        <v>1850</v>
      </c>
      <c r="I66" s="49">
        <f t="shared" ref="I66:I129" si="4">E66/H66</f>
        <v>4.4860162162162158</v>
      </c>
      <c r="J66" s="48">
        <v>74</v>
      </c>
      <c r="K66" s="54">
        <v>8299.1299999999992</v>
      </c>
      <c r="L66" s="55">
        <f t="shared" ref="L66:L129" si="5">K66/O66</f>
        <v>6.9851293731072938E-3</v>
      </c>
      <c r="M66" s="48">
        <v>65</v>
      </c>
      <c r="N66" s="58">
        <v>5059</v>
      </c>
      <c r="O66" s="50">
        <v>1188114</v>
      </c>
    </row>
    <row r="67" spans="1:15" ht="15.5" x14ac:dyDescent="0.35">
      <c r="A67">
        <v>2023</v>
      </c>
      <c r="B67" s="51" t="s">
        <v>2</v>
      </c>
      <c r="C67" s="52" t="s">
        <v>53</v>
      </c>
      <c r="D67" s="48">
        <v>1</v>
      </c>
      <c r="E67" s="57">
        <v>5654.22</v>
      </c>
      <c r="F67" s="53">
        <f t="shared" si="3"/>
        <v>0.23424689622862496</v>
      </c>
      <c r="G67" s="48">
        <v>74</v>
      </c>
      <c r="H67" s="56">
        <v>858</v>
      </c>
      <c r="I67" s="49">
        <f t="shared" si="4"/>
        <v>6.59</v>
      </c>
      <c r="J67" s="48">
        <v>55</v>
      </c>
      <c r="K67" s="54">
        <v>5654.22</v>
      </c>
      <c r="L67" s="55">
        <f t="shared" si="5"/>
        <v>6.7973263767837182E-3</v>
      </c>
      <c r="M67" s="48">
        <v>66</v>
      </c>
      <c r="N67" s="58">
        <v>4269</v>
      </c>
      <c r="O67" s="50">
        <v>831830</v>
      </c>
    </row>
    <row r="68" spans="1:15" ht="15.5" x14ac:dyDescent="0.35">
      <c r="A68">
        <v>2023</v>
      </c>
      <c r="B68" s="51" t="s">
        <v>2</v>
      </c>
      <c r="C68" s="52" t="s">
        <v>59</v>
      </c>
      <c r="D68" s="48">
        <v>8</v>
      </c>
      <c r="E68" s="57">
        <v>11172.92</v>
      </c>
      <c r="F68" s="53">
        <f t="shared" si="3"/>
        <v>1.0325245224574084</v>
      </c>
      <c r="G68" s="48">
        <v>66</v>
      </c>
      <c r="H68" s="54">
        <v>1669</v>
      </c>
      <c r="I68" s="49">
        <f t="shared" si="4"/>
        <v>6.6943798681845417</v>
      </c>
      <c r="J68" s="48">
        <v>53</v>
      </c>
      <c r="K68" s="54">
        <v>11172.92</v>
      </c>
      <c r="L68" s="55">
        <f t="shared" si="5"/>
        <v>6.3297821413093053E-3</v>
      </c>
      <c r="M68" s="48">
        <v>67</v>
      </c>
      <c r="N68" s="58">
        <v>7748</v>
      </c>
      <c r="O68" s="50">
        <v>1765135</v>
      </c>
    </row>
    <row r="69" spans="1:15" ht="15.5" x14ac:dyDescent="0.35">
      <c r="A69">
        <v>2023</v>
      </c>
      <c r="B69" s="51" t="s">
        <v>2</v>
      </c>
      <c r="C69" s="52" t="s">
        <v>79</v>
      </c>
      <c r="D69" s="48">
        <v>17</v>
      </c>
      <c r="E69" s="57">
        <v>8999</v>
      </c>
      <c r="F69" s="53">
        <f t="shared" si="3"/>
        <v>1.3687600644122382</v>
      </c>
      <c r="G69" s="48">
        <v>61</v>
      </c>
      <c r="H69" s="54">
        <v>1285</v>
      </c>
      <c r="I69" s="49">
        <f t="shared" si="4"/>
        <v>7.0031128404669261</v>
      </c>
      <c r="J69" s="48">
        <v>48</v>
      </c>
      <c r="K69" s="54">
        <v>8999</v>
      </c>
      <c r="L69" s="55">
        <f t="shared" si="5"/>
        <v>4.8166705293520374E-3</v>
      </c>
      <c r="M69" s="48">
        <v>68</v>
      </c>
      <c r="N69" s="58">
        <v>12420</v>
      </c>
      <c r="O69" s="50">
        <v>1868303</v>
      </c>
    </row>
    <row r="70" spans="1:15" ht="15.5" x14ac:dyDescent="0.35">
      <c r="A70">
        <v>2023</v>
      </c>
      <c r="B70" s="51" t="s">
        <v>2</v>
      </c>
      <c r="C70" s="52" t="s">
        <v>29</v>
      </c>
      <c r="D70" s="48">
        <v>3</v>
      </c>
      <c r="E70" s="57">
        <v>3575</v>
      </c>
      <c r="F70" s="53">
        <f t="shared" si="3"/>
        <v>0.625130235465722</v>
      </c>
      <c r="G70" s="48">
        <v>72</v>
      </c>
      <c r="H70" s="56">
        <v>715</v>
      </c>
      <c r="I70" s="49">
        <f t="shared" si="4"/>
        <v>5</v>
      </c>
      <c r="J70" s="48">
        <v>72</v>
      </c>
      <c r="K70" s="54">
        <v>3575</v>
      </c>
      <c r="L70" s="55">
        <f t="shared" si="5"/>
        <v>4.4845861950010973E-3</v>
      </c>
      <c r="M70" s="48">
        <v>69</v>
      </c>
      <c r="N70" s="58">
        <v>4799</v>
      </c>
      <c r="O70" s="50">
        <v>797175</v>
      </c>
    </row>
    <row r="71" spans="1:15" ht="15.5" x14ac:dyDescent="0.35">
      <c r="A71">
        <v>2023</v>
      </c>
      <c r="B71" s="51" t="s">
        <v>2</v>
      </c>
      <c r="C71" s="52" t="s">
        <v>75</v>
      </c>
      <c r="D71" s="48">
        <v>37</v>
      </c>
      <c r="E71" s="57">
        <v>13795</v>
      </c>
      <c r="F71" s="53">
        <f t="shared" si="3"/>
        <v>2.9714102152264696</v>
      </c>
      <c r="G71" s="48">
        <v>37</v>
      </c>
      <c r="H71" s="54">
        <v>2196</v>
      </c>
      <c r="I71" s="49">
        <f t="shared" si="4"/>
        <v>6.2818761384335158</v>
      </c>
      <c r="J71" s="48">
        <v>61</v>
      </c>
      <c r="K71" s="54">
        <v>13764.4</v>
      </c>
      <c r="L71" s="55">
        <f t="shared" si="5"/>
        <v>4.2364500786539784E-3</v>
      </c>
      <c r="M71" s="48">
        <v>70</v>
      </c>
      <c r="N71" s="58">
        <v>12452</v>
      </c>
      <c r="O71" s="50">
        <v>3249041</v>
      </c>
    </row>
    <row r="72" spans="1:15" ht="15.5" x14ac:dyDescent="0.35">
      <c r="A72">
        <v>2023</v>
      </c>
      <c r="B72" s="51" t="s">
        <v>2</v>
      </c>
      <c r="C72" s="52" t="s">
        <v>33</v>
      </c>
      <c r="D72" s="48">
        <v>3</v>
      </c>
      <c r="E72" s="57">
        <v>3288.58</v>
      </c>
      <c r="F72" s="53">
        <f t="shared" si="3"/>
        <v>0.55005500550054998</v>
      </c>
      <c r="G72" s="48">
        <v>73</v>
      </c>
      <c r="H72" s="56">
        <v>283</v>
      </c>
      <c r="I72" s="49">
        <f t="shared" si="4"/>
        <v>11.620424028268552</v>
      </c>
      <c r="J72" s="48">
        <v>7</v>
      </c>
      <c r="K72" s="54">
        <v>3288.58</v>
      </c>
      <c r="L72" s="55">
        <f t="shared" si="5"/>
        <v>1.8375897399218603E-3</v>
      </c>
      <c r="M72" s="48">
        <v>71</v>
      </c>
      <c r="N72" s="58">
        <v>5454</v>
      </c>
      <c r="O72" s="50">
        <v>1789616</v>
      </c>
    </row>
    <row r="73" spans="1:15" ht="15.5" x14ac:dyDescent="0.35">
      <c r="A73">
        <v>2023</v>
      </c>
      <c r="B73" s="51" t="s">
        <v>2</v>
      </c>
      <c r="C73" s="52" t="s">
        <v>58</v>
      </c>
      <c r="D73" s="48">
        <v>25</v>
      </c>
      <c r="E73" s="57">
        <v>5350</v>
      </c>
      <c r="F73" s="53">
        <f t="shared" si="3"/>
        <v>3.0909990108803167</v>
      </c>
      <c r="G73" s="48">
        <v>36</v>
      </c>
      <c r="H73" s="56">
        <v>421</v>
      </c>
      <c r="I73" s="49">
        <f t="shared" si="4"/>
        <v>12.707838479809975</v>
      </c>
      <c r="J73" s="48">
        <v>3</v>
      </c>
      <c r="K73" s="54">
        <v>5350</v>
      </c>
      <c r="L73" s="55">
        <f t="shared" si="5"/>
        <v>1.6859500486089336E-3</v>
      </c>
      <c r="M73" s="48">
        <v>72</v>
      </c>
      <c r="N73" s="58">
        <v>8088</v>
      </c>
      <c r="O73" s="50">
        <v>3173285</v>
      </c>
    </row>
    <row r="74" spans="1:15" ht="15.5" x14ac:dyDescent="0.35">
      <c r="A74">
        <v>2023</v>
      </c>
      <c r="B74" s="51" t="s">
        <v>2</v>
      </c>
      <c r="C74" s="52" t="s">
        <v>16</v>
      </c>
      <c r="D74" s="48">
        <v>3</v>
      </c>
      <c r="E74" s="57">
        <v>1797.5</v>
      </c>
      <c r="F74" s="53">
        <f t="shared" si="3"/>
        <v>0.7183908045977011</v>
      </c>
      <c r="G74" s="48">
        <v>71</v>
      </c>
      <c r="H74" s="56">
        <v>282.5</v>
      </c>
      <c r="I74" s="49">
        <f t="shared" si="4"/>
        <v>6.3628318584070795</v>
      </c>
      <c r="J74" s="48">
        <v>58</v>
      </c>
      <c r="K74" s="54">
        <v>1797.5</v>
      </c>
      <c r="L74" s="55">
        <f t="shared" si="5"/>
        <v>1.676426781419129E-3</v>
      </c>
      <c r="M74" s="48">
        <v>73</v>
      </c>
      <c r="N74" s="58">
        <v>4176</v>
      </c>
      <c r="O74" s="50">
        <v>1072221</v>
      </c>
    </row>
    <row r="75" spans="1:15" ht="15.5" x14ac:dyDescent="0.35">
      <c r="A75">
        <v>2023</v>
      </c>
      <c r="B75" s="51" t="s">
        <v>2</v>
      </c>
      <c r="C75" s="52" t="s">
        <v>31</v>
      </c>
      <c r="D75" s="48">
        <v>5</v>
      </c>
      <c r="E75" s="57">
        <v>1090.3</v>
      </c>
      <c r="F75" s="53">
        <f t="shared" si="3"/>
        <v>1.1228385358185493</v>
      </c>
      <c r="G75" s="48">
        <v>64</v>
      </c>
      <c r="H75" s="56">
        <v>185</v>
      </c>
      <c r="I75" s="49">
        <f t="shared" si="4"/>
        <v>5.893513513513513</v>
      </c>
      <c r="J75" s="48">
        <v>64</v>
      </c>
      <c r="K75" s="54">
        <v>1090.3</v>
      </c>
      <c r="L75" s="55">
        <f t="shared" si="5"/>
        <v>6.0208163526763718E-4</v>
      </c>
      <c r="M75" s="48">
        <v>74</v>
      </c>
      <c r="N75" s="58">
        <v>4453</v>
      </c>
      <c r="O75" s="50">
        <v>1810884</v>
      </c>
    </row>
    <row r="76" spans="1:15" ht="15.5" x14ac:dyDescent="0.35">
      <c r="A76">
        <v>2023</v>
      </c>
      <c r="B76" s="51" t="s">
        <v>2</v>
      </c>
      <c r="C76" s="52" t="s">
        <v>80</v>
      </c>
      <c r="D76" s="48">
        <v>0</v>
      </c>
      <c r="E76" s="57">
        <v>0</v>
      </c>
      <c r="F76" s="53">
        <f t="shared" si="3"/>
        <v>0</v>
      </c>
      <c r="G76" s="48"/>
      <c r="H76" s="56">
        <v>0</v>
      </c>
      <c r="I76" s="49" t="e">
        <f t="shared" si="4"/>
        <v>#DIV/0!</v>
      </c>
      <c r="J76" s="48"/>
      <c r="K76" s="56">
        <v>0</v>
      </c>
      <c r="L76" s="55">
        <f t="shared" si="5"/>
        <v>0</v>
      </c>
      <c r="M76" s="48"/>
      <c r="N76" s="58">
        <v>4310</v>
      </c>
      <c r="O76" s="50">
        <v>699669</v>
      </c>
    </row>
    <row r="77" spans="1:15" ht="15.5" x14ac:dyDescent="0.35">
      <c r="A77">
        <v>2023</v>
      </c>
      <c r="B77" s="51" t="s">
        <v>2</v>
      </c>
      <c r="C77" s="52" t="s">
        <v>90</v>
      </c>
      <c r="D77" s="48">
        <v>0</v>
      </c>
      <c r="E77" s="57">
        <v>0</v>
      </c>
      <c r="F77" s="53">
        <f t="shared" si="3"/>
        <v>0</v>
      </c>
      <c r="G77" s="48"/>
      <c r="H77" s="56">
        <v>0</v>
      </c>
      <c r="I77" s="49" t="e">
        <f t="shared" si="4"/>
        <v>#DIV/0!</v>
      </c>
      <c r="J77" s="48"/>
      <c r="K77" s="56">
        <v>0</v>
      </c>
      <c r="L77" s="55">
        <f t="shared" si="5"/>
        <v>0</v>
      </c>
      <c r="M77" s="48"/>
      <c r="N77" s="58">
        <v>292</v>
      </c>
      <c r="O77" s="50">
        <v>62119</v>
      </c>
    </row>
    <row r="78" spans="1:15" ht="15.5" x14ac:dyDescent="0.35">
      <c r="A78">
        <v>2023</v>
      </c>
      <c r="B78" s="51" t="s">
        <v>2</v>
      </c>
      <c r="C78" s="52" t="s">
        <v>35</v>
      </c>
      <c r="D78" s="48">
        <v>0</v>
      </c>
      <c r="E78" s="57">
        <v>0</v>
      </c>
      <c r="F78" s="53">
        <f t="shared" si="3"/>
        <v>0</v>
      </c>
      <c r="G78" s="48"/>
      <c r="H78" s="56">
        <v>0</v>
      </c>
      <c r="I78" s="49" t="e">
        <f t="shared" si="4"/>
        <v>#DIV/0!</v>
      </c>
      <c r="J78" s="48"/>
      <c r="K78" s="56">
        <v>0</v>
      </c>
      <c r="L78" s="55">
        <f t="shared" si="5"/>
        <v>0</v>
      </c>
      <c r="M78" s="48"/>
      <c r="N78" s="58">
        <v>529</v>
      </c>
      <c r="O78" s="50">
        <v>259872</v>
      </c>
    </row>
    <row r="79" spans="1:15" ht="15.5" x14ac:dyDescent="0.35">
      <c r="A79">
        <v>2023</v>
      </c>
      <c r="B79" s="51" t="s">
        <v>2</v>
      </c>
      <c r="C79" s="52" t="s">
        <v>48</v>
      </c>
      <c r="D79" s="48">
        <v>0</v>
      </c>
      <c r="E79" s="57">
        <v>0</v>
      </c>
      <c r="F79" s="53">
        <f t="shared" si="3"/>
        <v>0</v>
      </c>
      <c r="G79" s="48"/>
      <c r="H79" s="56">
        <v>0</v>
      </c>
      <c r="I79" s="49" t="e">
        <f t="shared" si="4"/>
        <v>#DIV/0!</v>
      </c>
      <c r="J79" s="48"/>
      <c r="K79" s="56">
        <v>0</v>
      </c>
      <c r="L79" s="55">
        <f t="shared" si="5"/>
        <v>0</v>
      </c>
      <c r="M79" s="48"/>
      <c r="N79" s="58">
        <v>1640</v>
      </c>
      <c r="O79" s="50">
        <v>267550</v>
      </c>
    </row>
    <row r="80" spans="1:15" ht="15.5" x14ac:dyDescent="0.35">
      <c r="A80">
        <v>2023</v>
      </c>
      <c r="B80" s="51" t="s">
        <v>2</v>
      </c>
      <c r="C80" s="52" t="s">
        <v>68</v>
      </c>
      <c r="D80" s="48">
        <v>0</v>
      </c>
      <c r="E80" s="57">
        <v>0</v>
      </c>
      <c r="F80" s="53">
        <f t="shared" si="3"/>
        <v>0</v>
      </c>
      <c r="G80" s="48"/>
      <c r="H80" s="56">
        <v>0</v>
      </c>
      <c r="I80" s="49" t="e">
        <f t="shared" si="4"/>
        <v>#DIV/0!</v>
      </c>
      <c r="J80" s="48"/>
      <c r="K80" s="56">
        <v>0</v>
      </c>
      <c r="L80" s="55">
        <f t="shared" si="5"/>
        <v>0</v>
      </c>
      <c r="M80" s="48"/>
      <c r="N80" s="58">
        <v>88</v>
      </c>
      <c r="O80" s="50">
        <v>12069</v>
      </c>
    </row>
    <row r="81" spans="1:15" ht="15.5" x14ac:dyDescent="0.35">
      <c r="A81">
        <v>2023</v>
      </c>
      <c r="B81" s="51" t="s">
        <v>1</v>
      </c>
      <c r="C81" s="52" t="s">
        <v>64</v>
      </c>
      <c r="D81" s="59">
        <v>38</v>
      </c>
      <c r="E81" s="60">
        <v>57460</v>
      </c>
      <c r="F81" s="53">
        <f t="shared" si="3"/>
        <v>1.5653320151590047</v>
      </c>
      <c r="G81" s="48">
        <v>77</v>
      </c>
      <c r="H81" s="59">
        <v>1124</v>
      </c>
      <c r="I81" s="49">
        <f t="shared" si="4"/>
        <v>51.120996441281136</v>
      </c>
      <c r="J81" s="48">
        <v>1</v>
      </c>
      <c r="K81" s="50">
        <v>54650</v>
      </c>
      <c r="L81" s="55">
        <f t="shared" si="5"/>
        <v>2.3335424198728145E-2</v>
      </c>
      <c r="M81" s="48">
        <v>63</v>
      </c>
      <c r="N81" s="58">
        <v>24276</v>
      </c>
      <c r="O81" s="58">
        <v>2341933</v>
      </c>
    </row>
    <row r="82" spans="1:15" ht="15.5" x14ac:dyDescent="0.35">
      <c r="A82">
        <v>2023</v>
      </c>
      <c r="B82" s="51" t="s">
        <v>1</v>
      </c>
      <c r="C82" s="52" t="s">
        <v>16</v>
      </c>
      <c r="D82" s="59">
        <v>22</v>
      </c>
      <c r="E82" s="60">
        <v>42760.5</v>
      </c>
      <c r="F82" s="53">
        <f t="shared" si="3"/>
        <v>5.2681992337164756</v>
      </c>
      <c r="G82" s="48">
        <v>59</v>
      </c>
      <c r="H82" s="59">
        <v>1310</v>
      </c>
      <c r="I82" s="49">
        <f t="shared" si="4"/>
        <v>32.641603053435112</v>
      </c>
      <c r="J82" s="48">
        <v>2</v>
      </c>
      <c r="K82" s="50">
        <v>12536</v>
      </c>
      <c r="L82" s="55">
        <f t="shared" si="5"/>
        <v>1.1691619544851295E-2</v>
      </c>
      <c r="M82" s="48">
        <v>76</v>
      </c>
      <c r="N82" s="58">
        <v>4176</v>
      </c>
      <c r="O82" s="58">
        <v>1072221</v>
      </c>
    </row>
    <row r="83" spans="1:15" ht="15.5" x14ac:dyDescent="0.35">
      <c r="A83">
        <v>2023</v>
      </c>
      <c r="B83" s="51" t="s">
        <v>1</v>
      </c>
      <c r="C83" s="52" t="s">
        <v>72</v>
      </c>
      <c r="D83" s="59">
        <v>50</v>
      </c>
      <c r="E83" s="60">
        <v>49052.43</v>
      </c>
      <c r="F83" s="53">
        <f t="shared" si="3"/>
        <v>4.3440486533449176</v>
      </c>
      <c r="G83" s="48">
        <v>64</v>
      </c>
      <c r="H83" s="59">
        <v>1542</v>
      </c>
      <c r="I83" s="49">
        <f t="shared" si="4"/>
        <v>31.81091439688716</v>
      </c>
      <c r="J83" s="48">
        <v>3</v>
      </c>
      <c r="K83" s="50">
        <v>43038.43</v>
      </c>
      <c r="L83" s="55">
        <f t="shared" si="5"/>
        <v>2.1878670618933772E-2</v>
      </c>
      <c r="M83" s="48">
        <v>64</v>
      </c>
      <c r="N83" s="58">
        <v>11510</v>
      </c>
      <c r="O83" s="58">
        <v>1967141</v>
      </c>
    </row>
    <row r="84" spans="1:15" ht="15.5" x14ac:dyDescent="0.35">
      <c r="A84">
        <v>2023</v>
      </c>
      <c r="B84" s="51" t="s">
        <v>1</v>
      </c>
      <c r="C84" s="52" t="s">
        <v>89</v>
      </c>
      <c r="D84" s="59">
        <v>59</v>
      </c>
      <c r="E84" s="60">
        <v>84358</v>
      </c>
      <c r="F84" s="53">
        <f t="shared" si="3"/>
        <v>10.149664544985377</v>
      </c>
      <c r="G84" s="48">
        <v>18</v>
      </c>
      <c r="H84" s="59">
        <v>2744</v>
      </c>
      <c r="I84" s="49">
        <f t="shared" si="4"/>
        <v>30.742711370262391</v>
      </c>
      <c r="J84" s="48">
        <v>4</v>
      </c>
      <c r="K84" s="50">
        <v>78727</v>
      </c>
      <c r="L84" s="55">
        <f t="shared" si="5"/>
        <v>6.0434688822035204E-2</v>
      </c>
      <c r="M84" s="48">
        <v>16</v>
      </c>
      <c r="N84" s="58">
        <v>5813</v>
      </c>
      <c r="O84" s="58">
        <v>1302679</v>
      </c>
    </row>
    <row r="85" spans="1:15" ht="15.5" x14ac:dyDescent="0.35">
      <c r="A85">
        <v>2023</v>
      </c>
      <c r="B85" s="51" t="s">
        <v>1</v>
      </c>
      <c r="C85" s="52" t="s">
        <v>59</v>
      </c>
      <c r="D85" s="59">
        <v>54</v>
      </c>
      <c r="E85" s="60">
        <v>74491.850000000006</v>
      </c>
      <c r="F85" s="53">
        <f t="shared" si="3"/>
        <v>6.9695405265875072</v>
      </c>
      <c r="G85" s="48">
        <v>41</v>
      </c>
      <c r="H85" s="59">
        <v>2550</v>
      </c>
      <c r="I85" s="49">
        <f t="shared" si="4"/>
        <v>29.212490196078434</v>
      </c>
      <c r="J85" s="48">
        <v>5</v>
      </c>
      <c r="K85" s="50">
        <v>66809.850000000006</v>
      </c>
      <c r="L85" s="55">
        <f t="shared" si="5"/>
        <v>3.7849711211890312E-2</v>
      </c>
      <c r="M85" s="48">
        <v>42</v>
      </c>
      <c r="N85" s="58">
        <v>7748</v>
      </c>
      <c r="O85" s="58">
        <v>1765135</v>
      </c>
    </row>
    <row r="86" spans="1:15" ht="15.5" x14ac:dyDescent="0.35">
      <c r="A86">
        <v>2023</v>
      </c>
      <c r="B86" s="51" t="s">
        <v>1</v>
      </c>
      <c r="C86" s="52" t="s">
        <v>79</v>
      </c>
      <c r="D86" s="59">
        <v>26</v>
      </c>
      <c r="E86" s="60">
        <v>67396</v>
      </c>
      <c r="F86" s="53">
        <f t="shared" si="3"/>
        <v>2.0933977455716586</v>
      </c>
      <c r="G86" s="48">
        <v>73</v>
      </c>
      <c r="H86" s="59">
        <v>2496</v>
      </c>
      <c r="I86" s="49">
        <f t="shared" si="4"/>
        <v>27.001602564102566</v>
      </c>
      <c r="J86" s="48">
        <v>6</v>
      </c>
      <c r="K86" s="50">
        <v>63106</v>
      </c>
      <c r="L86" s="55">
        <f t="shared" si="5"/>
        <v>3.3777176400187764E-2</v>
      </c>
      <c r="M86" s="48">
        <v>49</v>
      </c>
      <c r="N86" s="58">
        <v>12420</v>
      </c>
      <c r="O86" s="58">
        <v>1868303</v>
      </c>
    </row>
    <row r="87" spans="1:15" ht="15.5" x14ac:dyDescent="0.35">
      <c r="A87">
        <v>2023</v>
      </c>
      <c r="B87" s="51" t="s">
        <v>1</v>
      </c>
      <c r="C87" s="52" t="s">
        <v>60</v>
      </c>
      <c r="D87" s="59">
        <v>97</v>
      </c>
      <c r="E87" s="60">
        <v>154977.54999999999</v>
      </c>
      <c r="F87" s="53">
        <f t="shared" si="3"/>
        <v>10.036213140196585</v>
      </c>
      <c r="G87" s="48">
        <v>19</v>
      </c>
      <c r="H87" s="59">
        <v>6028</v>
      </c>
      <c r="I87" s="49">
        <f t="shared" si="4"/>
        <v>25.709613470471133</v>
      </c>
      <c r="J87" s="48">
        <v>7</v>
      </c>
      <c r="K87" s="50">
        <v>141696</v>
      </c>
      <c r="L87" s="55">
        <f t="shared" si="5"/>
        <v>5.703838062781829E-2</v>
      </c>
      <c r="M87" s="48">
        <v>17</v>
      </c>
      <c r="N87" s="58">
        <v>9665</v>
      </c>
      <c r="O87" s="58">
        <v>2484222</v>
      </c>
    </row>
    <row r="88" spans="1:15" ht="15.5" x14ac:dyDescent="0.35">
      <c r="A88">
        <v>2023</v>
      </c>
      <c r="B88" s="51" t="s">
        <v>1</v>
      </c>
      <c r="C88" s="52" t="s">
        <v>73</v>
      </c>
      <c r="D88" s="59">
        <v>127</v>
      </c>
      <c r="E88" s="60">
        <v>237838</v>
      </c>
      <c r="F88" s="53">
        <f t="shared" si="3"/>
        <v>5.0059124950729208</v>
      </c>
      <c r="G88" s="48">
        <v>60</v>
      </c>
      <c r="H88" s="59">
        <v>9408</v>
      </c>
      <c r="I88" s="49">
        <f t="shared" si="4"/>
        <v>25.280399659863946</v>
      </c>
      <c r="J88" s="48">
        <v>8</v>
      </c>
      <c r="K88" s="50">
        <v>226475</v>
      </c>
      <c r="L88" s="55">
        <f t="shared" si="5"/>
        <v>4.7168406467012938E-2</v>
      </c>
      <c r="M88" s="48">
        <v>31</v>
      </c>
      <c r="N88" s="58">
        <v>25370</v>
      </c>
      <c r="O88" s="58">
        <v>4801413</v>
      </c>
    </row>
    <row r="89" spans="1:15" ht="15.5" x14ac:dyDescent="0.35">
      <c r="A89">
        <v>2023</v>
      </c>
      <c r="B89" s="51" t="s">
        <v>1</v>
      </c>
      <c r="C89" s="52" t="s">
        <v>36</v>
      </c>
      <c r="D89" s="59">
        <v>7</v>
      </c>
      <c r="E89" s="60">
        <v>7364.15</v>
      </c>
      <c r="F89" s="53">
        <f t="shared" si="3"/>
        <v>1.095290251916758</v>
      </c>
      <c r="G89" s="48">
        <v>79</v>
      </c>
      <c r="H89" s="59">
        <v>303</v>
      </c>
      <c r="I89" s="49">
        <f t="shared" si="4"/>
        <v>24.304125412541254</v>
      </c>
      <c r="J89" s="48">
        <v>9</v>
      </c>
      <c r="K89" s="50">
        <v>7036.65</v>
      </c>
      <c r="L89" s="55">
        <f t="shared" si="5"/>
        <v>8.4359152650066525E-3</v>
      </c>
      <c r="M89" s="48">
        <v>78</v>
      </c>
      <c r="N89" s="58">
        <v>6391</v>
      </c>
      <c r="O89" s="58">
        <v>834130</v>
      </c>
    </row>
    <row r="90" spans="1:15" ht="15.5" x14ac:dyDescent="0.35">
      <c r="A90">
        <v>2023</v>
      </c>
      <c r="B90" s="51" t="s">
        <v>1</v>
      </c>
      <c r="C90" s="52" t="s">
        <v>76</v>
      </c>
      <c r="D90" s="59">
        <v>1799</v>
      </c>
      <c r="E90" s="60">
        <v>3829591.34</v>
      </c>
      <c r="F90" s="53">
        <f t="shared" si="3"/>
        <v>3.9637424426700507</v>
      </c>
      <c r="G90" s="48">
        <v>67</v>
      </c>
      <c r="H90" s="59">
        <v>173212.33</v>
      </c>
      <c r="I90" s="49">
        <f t="shared" si="4"/>
        <v>22.109230561126914</v>
      </c>
      <c r="J90" s="48">
        <v>10</v>
      </c>
      <c r="K90" s="50">
        <v>3716897.2</v>
      </c>
      <c r="L90" s="55">
        <f t="shared" si="5"/>
        <v>3.2244865099611372E-2</v>
      </c>
      <c r="M90" s="48">
        <v>53</v>
      </c>
      <c r="N90" s="58">
        <v>453864</v>
      </c>
      <c r="O90" s="58">
        <v>115270980</v>
      </c>
    </row>
    <row r="91" spans="1:15" ht="15.5" x14ac:dyDescent="0.35">
      <c r="A91">
        <v>2023</v>
      </c>
      <c r="B91" s="51" t="s">
        <v>1</v>
      </c>
      <c r="C91" s="52" t="s">
        <v>17</v>
      </c>
      <c r="D91" s="59">
        <v>13</v>
      </c>
      <c r="E91" s="60">
        <v>25770.97</v>
      </c>
      <c r="F91" s="53">
        <f t="shared" si="3"/>
        <v>2.0136307311028498</v>
      </c>
      <c r="G91" s="48">
        <v>74</v>
      </c>
      <c r="H91" s="59">
        <v>1197</v>
      </c>
      <c r="I91" s="49">
        <f t="shared" si="4"/>
        <v>21.529632414369257</v>
      </c>
      <c r="J91" s="48">
        <v>11</v>
      </c>
      <c r="K91" s="50">
        <v>24522.97</v>
      </c>
      <c r="L91" s="55">
        <f t="shared" si="5"/>
        <v>1.7187162492229218E-2</v>
      </c>
      <c r="M91" s="48">
        <v>69</v>
      </c>
      <c r="N91" s="58">
        <v>6456</v>
      </c>
      <c r="O91" s="58">
        <v>1426819</v>
      </c>
    </row>
    <row r="92" spans="1:15" ht="15.5" x14ac:dyDescent="0.35">
      <c r="A92">
        <v>2023</v>
      </c>
      <c r="B92" s="51" t="s">
        <v>1</v>
      </c>
      <c r="C92" s="52" t="s">
        <v>85</v>
      </c>
      <c r="D92" s="59">
        <v>34</v>
      </c>
      <c r="E92" s="60">
        <v>54720</v>
      </c>
      <c r="F92" s="53">
        <f t="shared" si="3"/>
        <v>1.5129939480242081</v>
      </c>
      <c r="G92" s="48">
        <v>78</v>
      </c>
      <c r="H92" s="59">
        <v>2708</v>
      </c>
      <c r="I92" s="49">
        <f t="shared" si="4"/>
        <v>20.206794682422451</v>
      </c>
      <c r="J92" s="48">
        <v>12</v>
      </c>
      <c r="K92" s="50">
        <v>54720</v>
      </c>
      <c r="L92" s="55">
        <f t="shared" si="5"/>
        <v>1.874377648046547E-2</v>
      </c>
      <c r="M92" s="48">
        <v>68</v>
      </c>
      <c r="N92" s="58">
        <v>22472</v>
      </c>
      <c r="O92" s="58">
        <v>2919369</v>
      </c>
    </row>
    <row r="93" spans="1:15" ht="15.5" x14ac:dyDescent="0.35">
      <c r="A93">
        <v>2023</v>
      </c>
      <c r="B93" s="51" t="s">
        <v>1</v>
      </c>
      <c r="C93" s="52" t="s">
        <v>53</v>
      </c>
      <c r="D93" s="59">
        <v>40</v>
      </c>
      <c r="E93" s="60">
        <v>58753</v>
      </c>
      <c r="F93" s="53">
        <f t="shared" si="3"/>
        <v>9.3698758491449983</v>
      </c>
      <c r="G93" s="48">
        <v>27</v>
      </c>
      <c r="H93" s="59">
        <v>2912</v>
      </c>
      <c r="I93" s="49">
        <f t="shared" si="4"/>
        <v>20.176167582417584</v>
      </c>
      <c r="J93" s="48">
        <v>13</v>
      </c>
      <c r="K93" s="50">
        <v>39270</v>
      </c>
      <c r="L93" s="55">
        <f t="shared" si="5"/>
        <v>4.720916533426301E-2</v>
      </c>
      <c r="M93" s="48">
        <v>29</v>
      </c>
      <c r="N93" s="58">
        <v>4269</v>
      </c>
      <c r="O93" s="58">
        <v>831830</v>
      </c>
    </row>
    <row r="94" spans="1:15" ht="15.5" x14ac:dyDescent="0.35">
      <c r="A94">
        <v>2023</v>
      </c>
      <c r="B94" s="51" t="s">
        <v>1</v>
      </c>
      <c r="C94" s="52" t="s">
        <v>0</v>
      </c>
      <c r="D94" s="59">
        <v>612</v>
      </c>
      <c r="E94" s="60">
        <v>1290896.3899999999</v>
      </c>
      <c r="F94" s="53">
        <f t="shared" si="3"/>
        <v>20.270941671359015</v>
      </c>
      <c r="G94" s="48">
        <v>4</v>
      </c>
      <c r="H94" s="59">
        <v>64550</v>
      </c>
      <c r="I94" s="49">
        <f t="shared" si="4"/>
        <v>19.998394887683965</v>
      </c>
      <c r="J94" s="48">
        <v>14</v>
      </c>
      <c r="K94" s="50">
        <v>1226500</v>
      </c>
      <c r="L94" s="55">
        <f t="shared" si="5"/>
        <v>0.19359368276900998</v>
      </c>
      <c r="M94" s="48">
        <v>3</v>
      </c>
      <c r="N94" s="58">
        <v>30191</v>
      </c>
      <c r="O94" s="58">
        <v>6335434</v>
      </c>
    </row>
    <row r="95" spans="1:15" ht="15.5" x14ac:dyDescent="0.35">
      <c r="A95">
        <v>2023</v>
      </c>
      <c r="B95" s="51" t="s">
        <v>1</v>
      </c>
      <c r="C95" s="52" t="s">
        <v>52</v>
      </c>
      <c r="D95" s="59">
        <v>530</v>
      </c>
      <c r="E95" s="60">
        <v>893178.09</v>
      </c>
      <c r="F95" s="53">
        <f t="shared" si="3"/>
        <v>9.8375870069605575</v>
      </c>
      <c r="G95" s="48">
        <v>22</v>
      </c>
      <c r="H95" s="59">
        <v>45786.66</v>
      </c>
      <c r="I95" s="49">
        <f t="shared" si="4"/>
        <v>19.507386867703385</v>
      </c>
      <c r="J95" s="48">
        <v>15</v>
      </c>
      <c r="K95" s="50">
        <v>660595.04</v>
      </c>
      <c r="L95" s="55">
        <f t="shared" si="5"/>
        <v>6.0437852934185562E-2</v>
      </c>
      <c r="M95" s="48">
        <v>15</v>
      </c>
      <c r="N95" s="58">
        <v>53875</v>
      </c>
      <c r="O95" s="58">
        <v>10930154</v>
      </c>
    </row>
    <row r="96" spans="1:15" ht="15.5" x14ac:dyDescent="0.35">
      <c r="A96">
        <v>2023</v>
      </c>
      <c r="B96" s="51" t="s">
        <v>1</v>
      </c>
      <c r="C96" s="52" t="s">
        <v>28</v>
      </c>
      <c r="D96" s="59">
        <v>90</v>
      </c>
      <c r="E96" s="60">
        <v>122489.75</v>
      </c>
      <c r="F96" s="53">
        <f t="shared" si="3"/>
        <v>10.315186246418337</v>
      </c>
      <c r="G96" s="48">
        <v>17</v>
      </c>
      <c r="H96" s="59">
        <v>6528</v>
      </c>
      <c r="I96" s="49">
        <f t="shared" si="4"/>
        <v>18.763748468137255</v>
      </c>
      <c r="J96" s="48">
        <v>16</v>
      </c>
      <c r="K96" s="50">
        <v>117668.1</v>
      </c>
      <c r="L96" s="55">
        <f t="shared" si="5"/>
        <v>5.4980443242884598E-2</v>
      </c>
      <c r="M96" s="48">
        <v>18</v>
      </c>
      <c r="N96" s="58">
        <v>8725</v>
      </c>
      <c r="O96" s="58">
        <v>2140181</v>
      </c>
    </row>
    <row r="97" spans="1:15" ht="15.5" x14ac:dyDescent="0.35">
      <c r="A97">
        <v>2023</v>
      </c>
      <c r="B97" s="51" t="s">
        <v>1</v>
      </c>
      <c r="C97" s="52" t="s">
        <v>42</v>
      </c>
      <c r="D97" s="59">
        <v>10</v>
      </c>
      <c r="E97" s="60">
        <v>9056.9</v>
      </c>
      <c r="F97" s="53">
        <f t="shared" si="3"/>
        <v>1.7818959372772631</v>
      </c>
      <c r="G97" s="48">
        <v>75</v>
      </c>
      <c r="H97" s="59">
        <v>488</v>
      </c>
      <c r="I97" s="49">
        <f t="shared" si="4"/>
        <v>18.559221311475408</v>
      </c>
      <c r="J97" s="48">
        <v>17</v>
      </c>
      <c r="K97" s="50">
        <v>9056.9</v>
      </c>
      <c r="L97" s="55">
        <f t="shared" si="5"/>
        <v>1.3761796878679995E-2</v>
      </c>
      <c r="M97" s="48">
        <v>72</v>
      </c>
      <c r="N97" s="58">
        <v>5612</v>
      </c>
      <c r="O97" s="58">
        <v>658119</v>
      </c>
    </row>
    <row r="98" spans="1:15" ht="15.5" x14ac:dyDescent="0.35">
      <c r="A98">
        <v>2023</v>
      </c>
      <c r="B98" s="51" t="s">
        <v>1</v>
      </c>
      <c r="C98" s="52" t="s">
        <v>26</v>
      </c>
      <c r="D98" s="59">
        <v>208</v>
      </c>
      <c r="E98" s="60">
        <v>136829.57999999999</v>
      </c>
      <c r="F98" s="53">
        <f t="shared" si="3"/>
        <v>15.851242188690749</v>
      </c>
      <c r="G98" s="48">
        <v>7</v>
      </c>
      <c r="H98" s="59">
        <v>7462.5</v>
      </c>
      <c r="I98" s="49">
        <f t="shared" si="4"/>
        <v>18.335622110552762</v>
      </c>
      <c r="J98" s="48">
        <v>18</v>
      </c>
      <c r="K98" s="50">
        <v>115144.08</v>
      </c>
      <c r="L98" s="55">
        <f t="shared" si="5"/>
        <v>3.6282113211685112E-2</v>
      </c>
      <c r="M98" s="48">
        <v>45</v>
      </c>
      <c r="N98" s="58">
        <v>13122</v>
      </c>
      <c r="O98" s="58">
        <v>3173577</v>
      </c>
    </row>
    <row r="99" spans="1:15" ht="15.5" x14ac:dyDescent="0.35">
      <c r="A99">
        <v>2023</v>
      </c>
      <c r="B99" s="51" t="s">
        <v>1</v>
      </c>
      <c r="C99" s="52" t="s">
        <v>39</v>
      </c>
      <c r="D99" s="59">
        <v>93</v>
      </c>
      <c r="E99" s="60">
        <v>207911</v>
      </c>
      <c r="F99" s="53">
        <f t="shared" si="3"/>
        <v>11.993809646633995</v>
      </c>
      <c r="G99" s="48">
        <v>14</v>
      </c>
      <c r="H99" s="59">
        <v>11520</v>
      </c>
      <c r="I99" s="49">
        <f t="shared" si="4"/>
        <v>18.047829861111111</v>
      </c>
      <c r="J99" s="48">
        <v>19</v>
      </c>
      <c r="K99" s="50">
        <v>160071</v>
      </c>
      <c r="L99" s="55">
        <f t="shared" si="5"/>
        <v>7.8153409590247649E-2</v>
      </c>
      <c r="M99" s="48">
        <v>8</v>
      </c>
      <c r="N99" s="58">
        <v>7754</v>
      </c>
      <c r="O99" s="58">
        <v>2048164</v>
      </c>
    </row>
    <row r="100" spans="1:15" ht="15.5" x14ac:dyDescent="0.35">
      <c r="A100">
        <v>2023</v>
      </c>
      <c r="B100" s="51" t="s">
        <v>1</v>
      </c>
      <c r="C100" s="52" t="s">
        <v>44</v>
      </c>
      <c r="D100" s="59">
        <v>67</v>
      </c>
      <c r="E100" s="60">
        <v>138811</v>
      </c>
      <c r="F100" s="53">
        <f t="shared" si="3"/>
        <v>9.6250538715701772</v>
      </c>
      <c r="G100" s="48">
        <v>26</v>
      </c>
      <c r="H100" s="59">
        <v>8087</v>
      </c>
      <c r="I100" s="49">
        <f t="shared" si="4"/>
        <v>17.164708791888216</v>
      </c>
      <c r="J100" s="48">
        <v>20</v>
      </c>
      <c r="K100" s="50">
        <v>127151</v>
      </c>
      <c r="L100" s="55">
        <f t="shared" si="5"/>
        <v>5.1230571618285078E-2</v>
      </c>
      <c r="M100" s="48">
        <v>22</v>
      </c>
      <c r="N100" s="58">
        <v>6961</v>
      </c>
      <c r="O100" s="58">
        <v>2481936</v>
      </c>
    </row>
    <row r="101" spans="1:15" ht="15.5" x14ac:dyDescent="0.35">
      <c r="A101">
        <v>2023</v>
      </c>
      <c r="B101" s="51" t="s">
        <v>1</v>
      </c>
      <c r="C101" s="52" t="s">
        <v>37</v>
      </c>
      <c r="D101" s="59">
        <v>13</v>
      </c>
      <c r="E101" s="60">
        <v>30000</v>
      </c>
      <c r="F101" s="53">
        <f t="shared" si="3"/>
        <v>1.6826300802485115</v>
      </c>
      <c r="G101" s="48">
        <v>76</v>
      </c>
      <c r="H101" s="59">
        <v>1761</v>
      </c>
      <c r="I101" s="49">
        <f t="shared" si="4"/>
        <v>17.035775127768314</v>
      </c>
      <c r="J101" s="48">
        <v>21</v>
      </c>
      <c r="K101" s="50">
        <v>30000</v>
      </c>
      <c r="L101" s="55">
        <f t="shared" si="5"/>
        <v>1.6074319078448571E-2</v>
      </c>
      <c r="M101" s="48">
        <v>70</v>
      </c>
      <c r="N101" s="58">
        <v>7726</v>
      </c>
      <c r="O101" s="58">
        <v>1866331</v>
      </c>
    </row>
    <row r="102" spans="1:15" ht="15.5" x14ac:dyDescent="0.35">
      <c r="A102">
        <v>2023</v>
      </c>
      <c r="B102" s="51" t="s">
        <v>1</v>
      </c>
      <c r="C102" s="52" t="s">
        <v>40</v>
      </c>
      <c r="D102" s="59">
        <v>42</v>
      </c>
      <c r="E102" s="60">
        <v>51981.5</v>
      </c>
      <c r="F102" s="53">
        <f t="shared" si="3"/>
        <v>6.5830721003134798</v>
      </c>
      <c r="G102" s="48">
        <v>46</v>
      </c>
      <c r="H102" s="59">
        <v>3068</v>
      </c>
      <c r="I102" s="49">
        <f t="shared" si="4"/>
        <v>16.943122555410692</v>
      </c>
      <c r="J102" s="48">
        <v>22</v>
      </c>
      <c r="K102" s="50">
        <v>49040</v>
      </c>
      <c r="L102" s="55">
        <f t="shared" si="5"/>
        <v>4.2213415326981807E-2</v>
      </c>
      <c r="M102" s="48">
        <v>38</v>
      </c>
      <c r="N102" s="58">
        <v>6380</v>
      </c>
      <c r="O102" s="58">
        <v>1161716</v>
      </c>
    </row>
    <row r="103" spans="1:15" ht="15.5" x14ac:dyDescent="0.35">
      <c r="A103">
        <v>2023</v>
      </c>
      <c r="B103" s="51" t="s">
        <v>1</v>
      </c>
      <c r="C103" s="52" t="s">
        <v>27</v>
      </c>
      <c r="D103" s="59">
        <v>97</v>
      </c>
      <c r="E103" s="60">
        <v>205064.18</v>
      </c>
      <c r="F103" s="53">
        <f t="shared" si="3"/>
        <v>7.853615091895394</v>
      </c>
      <c r="G103" s="48">
        <v>35</v>
      </c>
      <c r="H103" s="59">
        <v>12444</v>
      </c>
      <c r="I103" s="49">
        <f t="shared" si="4"/>
        <v>16.478960141433621</v>
      </c>
      <c r="J103" s="48">
        <v>23</v>
      </c>
      <c r="K103" s="50">
        <v>79598.789999999994</v>
      </c>
      <c r="L103" s="55">
        <f t="shared" si="5"/>
        <v>2.711551589756447E-2</v>
      </c>
      <c r="M103" s="48">
        <v>58</v>
      </c>
      <c r="N103" s="58">
        <v>12351</v>
      </c>
      <c r="O103" s="58">
        <v>2935544</v>
      </c>
    </row>
    <row r="104" spans="1:15" ht="15.5" x14ac:dyDescent="0.35">
      <c r="A104">
        <v>2023</v>
      </c>
      <c r="B104" s="51" t="s">
        <v>1</v>
      </c>
      <c r="C104" s="52" t="s">
        <v>63</v>
      </c>
      <c r="D104" s="59">
        <v>33</v>
      </c>
      <c r="E104" s="60">
        <v>83576</v>
      </c>
      <c r="F104" s="53">
        <f t="shared" si="3"/>
        <v>6.2452687358062073</v>
      </c>
      <c r="G104" s="48">
        <v>50</v>
      </c>
      <c r="H104" s="59">
        <v>5137</v>
      </c>
      <c r="I104" s="49">
        <f t="shared" si="4"/>
        <v>16.269417948218805</v>
      </c>
      <c r="J104" s="48">
        <v>24</v>
      </c>
      <c r="K104" s="50">
        <v>24247</v>
      </c>
      <c r="L104" s="55">
        <f t="shared" si="5"/>
        <v>3.1895931417235929E-2</v>
      </c>
      <c r="M104" s="48">
        <v>55</v>
      </c>
      <c r="N104" s="58">
        <v>5284</v>
      </c>
      <c r="O104" s="58">
        <v>760191</v>
      </c>
    </row>
    <row r="105" spans="1:15" ht="15.5" x14ac:dyDescent="0.35">
      <c r="A105">
        <v>2023</v>
      </c>
      <c r="B105" s="51" t="s">
        <v>1</v>
      </c>
      <c r="C105" s="52" t="s">
        <v>87</v>
      </c>
      <c r="D105" s="59">
        <v>97</v>
      </c>
      <c r="E105" s="60">
        <v>125876.5</v>
      </c>
      <c r="F105" s="53">
        <f t="shared" si="3"/>
        <v>7.2118959107806688</v>
      </c>
      <c r="G105" s="48">
        <v>38</v>
      </c>
      <c r="H105" s="59">
        <v>8040</v>
      </c>
      <c r="I105" s="49">
        <f t="shared" si="4"/>
        <v>15.656281094527364</v>
      </c>
      <c r="J105" s="48">
        <v>25</v>
      </c>
      <c r="K105" s="50">
        <v>105340</v>
      </c>
      <c r="L105" s="55">
        <f t="shared" si="5"/>
        <v>2.4417726240061898E-2</v>
      </c>
      <c r="M105" s="48">
        <v>61</v>
      </c>
      <c r="N105" s="58">
        <v>13450</v>
      </c>
      <c r="O105" s="58">
        <v>4314079</v>
      </c>
    </row>
    <row r="106" spans="1:15" ht="15.5" x14ac:dyDescent="0.35">
      <c r="A106">
        <v>2023</v>
      </c>
      <c r="B106" s="51" t="s">
        <v>1</v>
      </c>
      <c r="C106" s="52" t="s">
        <v>86</v>
      </c>
      <c r="D106" s="59">
        <v>152</v>
      </c>
      <c r="E106" s="60">
        <v>196740</v>
      </c>
      <c r="F106" s="53">
        <f t="shared" si="3"/>
        <v>8.7592923413818937</v>
      </c>
      <c r="G106" s="48">
        <v>31</v>
      </c>
      <c r="H106" s="59">
        <v>12822</v>
      </c>
      <c r="I106" s="49">
        <f t="shared" si="4"/>
        <v>15.343940102948059</v>
      </c>
      <c r="J106" s="48">
        <v>26</v>
      </c>
      <c r="K106" s="50">
        <v>154258</v>
      </c>
      <c r="L106" s="55">
        <f t="shared" si="5"/>
        <v>3.3414976454764968E-2</v>
      </c>
      <c r="M106" s="48">
        <v>51</v>
      </c>
      <c r="N106" s="58">
        <v>17353</v>
      </c>
      <c r="O106" s="58">
        <v>4616433</v>
      </c>
    </row>
    <row r="107" spans="1:15" ht="15.5" x14ac:dyDescent="0.35">
      <c r="A107">
        <v>2023</v>
      </c>
      <c r="B107" s="51" t="s">
        <v>1</v>
      </c>
      <c r="C107" s="52" t="s">
        <v>22</v>
      </c>
      <c r="D107" s="59">
        <v>53</v>
      </c>
      <c r="E107" s="60">
        <v>102215</v>
      </c>
      <c r="F107" s="53">
        <f t="shared" si="3"/>
        <v>3.0646466982768588</v>
      </c>
      <c r="G107" s="48">
        <v>70</v>
      </c>
      <c r="H107" s="59">
        <v>6708</v>
      </c>
      <c r="I107" s="49">
        <f t="shared" si="4"/>
        <v>15.237775790101372</v>
      </c>
      <c r="J107" s="48">
        <v>27</v>
      </c>
      <c r="K107" s="50">
        <v>102215</v>
      </c>
      <c r="L107" s="55">
        <f t="shared" si="5"/>
        <v>3.1760221282191345E-2</v>
      </c>
      <c r="M107" s="48">
        <v>56</v>
      </c>
      <c r="N107" s="58">
        <v>17294</v>
      </c>
      <c r="O107" s="58">
        <v>3218334</v>
      </c>
    </row>
    <row r="108" spans="1:15" ht="15.5" x14ac:dyDescent="0.35">
      <c r="A108">
        <v>2023</v>
      </c>
      <c r="B108" s="51" t="s">
        <v>1</v>
      </c>
      <c r="C108" s="52" t="s">
        <v>78</v>
      </c>
      <c r="D108" s="59">
        <v>756</v>
      </c>
      <c r="E108" s="60">
        <v>1201267</v>
      </c>
      <c r="F108" s="53">
        <f t="shared" si="3"/>
        <v>7.5056590286326994</v>
      </c>
      <c r="G108" s="48">
        <v>36</v>
      </c>
      <c r="H108" s="59">
        <v>79385</v>
      </c>
      <c r="I108" s="49">
        <f t="shared" si="4"/>
        <v>15.132166026327392</v>
      </c>
      <c r="J108" s="48">
        <v>28</v>
      </c>
      <c r="K108" s="50">
        <v>1173009</v>
      </c>
      <c r="L108" s="55">
        <f t="shared" si="5"/>
        <v>4.7956167173016671E-2</v>
      </c>
      <c r="M108" s="48">
        <v>27</v>
      </c>
      <c r="N108" s="58">
        <v>100724</v>
      </c>
      <c r="O108" s="58">
        <v>24460024</v>
      </c>
    </row>
    <row r="109" spans="1:15" ht="15.5" x14ac:dyDescent="0.35">
      <c r="A109">
        <v>2023</v>
      </c>
      <c r="B109" s="51" t="s">
        <v>1</v>
      </c>
      <c r="C109" s="52" t="s">
        <v>43</v>
      </c>
      <c r="D109" s="59">
        <v>58</v>
      </c>
      <c r="E109" s="60">
        <v>123964.1</v>
      </c>
      <c r="F109" s="53">
        <f t="shared" si="3"/>
        <v>4.3084237111870447</v>
      </c>
      <c r="G109" s="48">
        <v>65</v>
      </c>
      <c r="H109" s="59">
        <v>8247</v>
      </c>
      <c r="I109" s="49">
        <f t="shared" si="4"/>
        <v>15.031417485146115</v>
      </c>
      <c r="J109" s="48">
        <v>29</v>
      </c>
      <c r="K109" s="50">
        <v>123692.1</v>
      </c>
      <c r="L109" s="55">
        <f t="shared" si="5"/>
        <v>4.6073398083566912E-2</v>
      </c>
      <c r="M109" s="48">
        <v>32</v>
      </c>
      <c r="N109" s="58">
        <v>13462</v>
      </c>
      <c r="O109" s="58">
        <v>2684675</v>
      </c>
    </row>
    <row r="110" spans="1:15" ht="15.5" x14ac:dyDescent="0.35">
      <c r="A110">
        <v>2023</v>
      </c>
      <c r="B110" s="51" t="s">
        <v>1</v>
      </c>
      <c r="C110" s="52" t="s">
        <v>90</v>
      </c>
      <c r="D110" s="59">
        <v>1</v>
      </c>
      <c r="E110" s="60">
        <v>284.60000000000002</v>
      </c>
      <c r="F110" s="53">
        <f t="shared" si="3"/>
        <v>3.4246575342465753</v>
      </c>
      <c r="G110" s="48">
        <v>68</v>
      </c>
      <c r="H110" s="59">
        <v>20</v>
      </c>
      <c r="I110" s="49">
        <f t="shared" si="4"/>
        <v>14.23</v>
      </c>
      <c r="J110" s="48">
        <v>30</v>
      </c>
      <c r="K110" s="50">
        <v>249.6</v>
      </c>
      <c r="L110" s="55">
        <f t="shared" si="5"/>
        <v>4.0180943028702973E-3</v>
      </c>
      <c r="M110" s="48">
        <v>79</v>
      </c>
      <c r="N110" s="58">
        <v>292</v>
      </c>
      <c r="O110" s="58">
        <v>62119</v>
      </c>
    </row>
    <row r="111" spans="1:15" ht="15.5" x14ac:dyDescent="0.35">
      <c r="A111">
        <v>2023</v>
      </c>
      <c r="B111" s="51" t="s">
        <v>1</v>
      </c>
      <c r="C111" s="52" t="s">
        <v>49</v>
      </c>
      <c r="D111" s="59">
        <v>30</v>
      </c>
      <c r="E111" s="60">
        <v>28237</v>
      </c>
      <c r="F111" s="53">
        <f t="shared" si="3"/>
        <v>4.2337002540220148</v>
      </c>
      <c r="G111" s="48">
        <v>66</v>
      </c>
      <c r="H111" s="59">
        <v>2016</v>
      </c>
      <c r="I111" s="49">
        <f t="shared" si="4"/>
        <v>14.006448412698413</v>
      </c>
      <c r="J111" s="48">
        <v>31</v>
      </c>
      <c r="K111" s="50">
        <v>23795</v>
      </c>
      <c r="L111" s="55">
        <f t="shared" si="5"/>
        <v>1.1682357700586008E-2</v>
      </c>
      <c r="M111" s="48">
        <v>77</v>
      </c>
      <c r="N111" s="58">
        <v>7086</v>
      </c>
      <c r="O111" s="58">
        <v>2036832</v>
      </c>
    </row>
    <row r="112" spans="1:15" ht="15.5" x14ac:dyDescent="0.35">
      <c r="A112">
        <v>2023</v>
      </c>
      <c r="B112" s="51" t="s">
        <v>1</v>
      </c>
      <c r="C112" s="52" t="s">
        <v>25</v>
      </c>
      <c r="D112" s="59">
        <v>61</v>
      </c>
      <c r="E112" s="60">
        <v>132039.67000000001</v>
      </c>
      <c r="F112" s="53">
        <f t="shared" si="3"/>
        <v>8.3504449007529082</v>
      </c>
      <c r="G112" s="48">
        <v>33</v>
      </c>
      <c r="H112" s="59">
        <v>9448</v>
      </c>
      <c r="I112" s="49">
        <f t="shared" si="4"/>
        <v>13.975409610499579</v>
      </c>
      <c r="J112" s="48">
        <v>32</v>
      </c>
      <c r="K112" s="50">
        <v>17077.45</v>
      </c>
      <c r="L112" s="55">
        <f t="shared" si="5"/>
        <v>1.1895133063586473E-2</v>
      </c>
      <c r="M112" s="48">
        <v>75</v>
      </c>
      <c r="N112" s="58">
        <v>7305</v>
      </c>
      <c r="O112" s="58">
        <v>1435667</v>
      </c>
    </row>
    <row r="113" spans="1:15" ht="15.5" x14ac:dyDescent="0.35">
      <c r="A113">
        <v>2023</v>
      </c>
      <c r="B113" s="51" t="s">
        <v>1</v>
      </c>
      <c r="C113" s="52" t="s">
        <v>20</v>
      </c>
      <c r="D113" s="59">
        <v>275</v>
      </c>
      <c r="E113" s="60">
        <v>250686.74</v>
      </c>
      <c r="F113" s="53">
        <f t="shared" si="3"/>
        <v>20.468924451060666</v>
      </c>
      <c r="G113" s="48">
        <v>3</v>
      </c>
      <c r="H113" s="59">
        <v>18128.599999999999</v>
      </c>
      <c r="I113" s="49">
        <f t="shared" si="4"/>
        <v>13.82824597597167</v>
      </c>
      <c r="J113" s="48">
        <v>33</v>
      </c>
      <c r="K113" s="50">
        <v>161169.19</v>
      </c>
      <c r="L113" s="55">
        <f t="shared" si="5"/>
        <v>4.2933845263694037E-2</v>
      </c>
      <c r="M113" s="48">
        <v>36</v>
      </c>
      <c r="N113" s="58">
        <v>13435</v>
      </c>
      <c r="O113" s="58">
        <v>3753896</v>
      </c>
    </row>
    <row r="114" spans="1:15" ht="15.5" x14ac:dyDescent="0.35">
      <c r="A114">
        <v>2023</v>
      </c>
      <c r="B114" s="51" t="s">
        <v>1</v>
      </c>
      <c r="C114" s="52" t="s">
        <v>54</v>
      </c>
      <c r="D114" s="59">
        <v>14</v>
      </c>
      <c r="E114" s="60">
        <v>28792.240000000002</v>
      </c>
      <c r="F114" s="53">
        <f t="shared" si="3"/>
        <v>3.2641641408253674</v>
      </c>
      <c r="G114" s="48">
        <v>69</v>
      </c>
      <c r="H114" s="59">
        <v>2100</v>
      </c>
      <c r="I114" s="49">
        <f t="shared" si="4"/>
        <v>13.710590476190477</v>
      </c>
      <c r="J114" s="48">
        <v>34</v>
      </c>
      <c r="K114" s="50">
        <v>28792.240000000002</v>
      </c>
      <c r="L114" s="55">
        <f t="shared" si="5"/>
        <v>4.134612153579055E-2</v>
      </c>
      <c r="M114" s="48">
        <v>39</v>
      </c>
      <c r="N114" s="58">
        <v>4289</v>
      </c>
      <c r="O114" s="58">
        <v>696371</v>
      </c>
    </row>
    <row r="115" spans="1:15" ht="15.5" x14ac:dyDescent="0.35">
      <c r="A115">
        <v>2023</v>
      </c>
      <c r="B115" s="51" t="s">
        <v>1</v>
      </c>
      <c r="C115" s="52" t="s">
        <v>35</v>
      </c>
      <c r="D115" s="59">
        <v>15</v>
      </c>
      <c r="E115" s="60">
        <v>84391.32</v>
      </c>
      <c r="F115" s="53">
        <f t="shared" si="3"/>
        <v>28.355387523629489</v>
      </c>
      <c r="G115" s="48">
        <v>2</v>
      </c>
      <c r="H115" s="59">
        <v>6205</v>
      </c>
      <c r="I115" s="49">
        <f t="shared" si="4"/>
        <v>13.600535052377117</v>
      </c>
      <c r="J115" s="48">
        <v>35</v>
      </c>
      <c r="K115" s="50">
        <v>67599.62</v>
      </c>
      <c r="L115" s="55">
        <f t="shared" si="5"/>
        <v>0.26012660078808025</v>
      </c>
      <c r="M115" s="48">
        <v>2</v>
      </c>
      <c r="N115" s="58">
        <v>529</v>
      </c>
      <c r="O115" s="58">
        <v>259872</v>
      </c>
    </row>
    <row r="116" spans="1:15" ht="15.5" x14ac:dyDescent="0.35">
      <c r="A116">
        <v>2023</v>
      </c>
      <c r="B116" s="51" t="s">
        <v>1</v>
      </c>
      <c r="C116" s="52" t="s">
        <v>74</v>
      </c>
      <c r="D116" s="59">
        <v>26</v>
      </c>
      <c r="E116" s="60">
        <v>90702.2</v>
      </c>
      <c r="F116" s="53">
        <f t="shared" si="3"/>
        <v>9.2100602196245127</v>
      </c>
      <c r="G116" s="48">
        <v>29</v>
      </c>
      <c r="H116" s="59">
        <v>6720</v>
      </c>
      <c r="I116" s="49">
        <f t="shared" si="4"/>
        <v>13.49735119047619</v>
      </c>
      <c r="J116" s="48">
        <v>36</v>
      </c>
      <c r="K116" s="50">
        <v>90702.2</v>
      </c>
      <c r="L116" s="55">
        <f t="shared" si="5"/>
        <v>0.104985838251652</v>
      </c>
      <c r="M116" s="48">
        <v>6</v>
      </c>
      <c r="N116" s="58">
        <v>2823</v>
      </c>
      <c r="O116" s="58">
        <v>863947</v>
      </c>
    </row>
    <row r="117" spans="1:15" ht="15.5" x14ac:dyDescent="0.35">
      <c r="A117">
        <v>2023</v>
      </c>
      <c r="B117" s="51" t="s">
        <v>1</v>
      </c>
      <c r="C117" s="52" t="s">
        <v>67</v>
      </c>
      <c r="D117" s="59">
        <v>80</v>
      </c>
      <c r="E117" s="60">
        <v>97851.46</v>
      </c>
      <c r="F117" s="53">
        <f t="shared" si="3"/>
        <v>5.9466290046829702</v>
      </c>
      <c r="G117" s="48">
        <v>52</v>
      </c>
      <c r="H117" s="59">
        <v>7504</v>
      </c>
      <c r="I117" s="49">
        <f t="shared" si="4"/>
        <v>13.039906716417912</v>
      </c>
      <c r="J117" s="48">
        <v>37</v>
      </c>
      <c r="K117" s="50">
        <v>85457.96</v>
      </c>
      <c r="L117" s="55">
        <f t="shared" si="5"/>
        <v>2.6317787011156842E-2</v>
      </c>
      <c r="M117" s="48">
        <v>60</v>
      </c>
      <c r="N117" s="58">
        <v>13453</v>
      </c>
      <c r="O117" s="58">
        <v>3247156</v>
      </c>
    </row>
    <row r="118" spans="1:15" ht="15.5" x14ac:dyDescent="0.35">
      <c r="A118">
        <v>2023</v>
      </c>
      <c r="B118" s="51" t="s">
        <v>1</v>
      </c>
      <c r="C118" s="52" t="s">
        <v>70</v>
      </c>
      <c r="D118" s="59">
        <v>42</v>
      </c>
      <c r="E118" s="60">
        <v>74881</v>
      </c>
      <c r="F118" s="53">
        <f t="shared" si="3"/>
        <v>6.943296412630187</v>
      </c>
      <c r="G118" s="48">
        <v>42</v>
      </c>
      <c r="H118" s="59">
        <v>5764</v>
      </c>
      <c r="I118" s="49">
        <f t="shared" si="4"/>
        <v>12.9911519777932</v>
      </c>
      <c r="J118" s="48">
        <v>38</v>
      </c>
      <c r="K118" s="50">
        <v>63633</v>
      </c>
      <c r="L118" s="55">
        <f t="shared" si="5"/>
        <v>3.7339365559976058E-2</v>
      </c>
      <c r="M118" s="48">
        <v>43</v>
      </c>
      <c r="N118" s="58">
        <v>6049</v>
      </c>
      <c r="O118" s="58">
        <v>1704180</v>
      </c>
    </row>
    <row r="119" spans="1:15" ht="15.5" x14ac:dyDescent="0.35">
      <c r="A119">
        <v>2023</v>
      </c>
      <c r="B119" s="51" t="s">
        <v>1</v>
      </c>
      <c r="C119" s="52" t="s">
        <v>32</v>
      </c>
      <c r="D119" s="59">
        <v>42</v>
      </c>
      <c r="E119" s="60">
        <v>60809.53</v>
      </c>
      <c r="F119" s="53">
        <f t="shared" si="3"/>
        <v>7.3452256033578172</v>
      </c>
      <c r="G119" s="48">
        <v>37</v>
      </c>
      <c r="H119" s="59">
        <v>4696</v>
      </c>
      <c r="I119" s="49">
        <f t="shared" si="4"/>
        <v>12.949218483816013</v>
      </c>
      <c r="J119" s="48">
        <v>39</v>
      </c>
      <c r="K119" s="50">
        <v>56265.91</v>
      </c>
      <c r="L119" s="55">
        <f t="shared" si="5"/>
        <v>4.4218284611358488E-2</v>
      </c>
      <c r="M119" s="48">
        <v>34</v>
      </c>
      <c r="N119" s="58">
        <v>5718</v>
      </c>
      <c r="O119" s="58">
        <v>1272458</v>
      </c>
    </row>
    <row r="120" spans="1:15" ht="15.5" x14ac:dyDescent="0.35">
      <c r="A120">
        <v>2023</v>
      </c>
      <c r="B120" s="51" t="s">
        <v>1</v>
      </c>
      <c r="C120" s="52" t="s">
        <v>58</v>
      </c>
      <c r="D120" s="59">
        <v>69</v>
      </c>
      <c r="E120" s="60">
        <v>130000</v>
      </c>
      <c r="F120" s="53">
        <f t="shared" si="3"/>
        <v>8.5311572700296736</v>
      </c>
      <c r="G120" s="48">
        <v>32</v>
      </c>
      <c r="H120" s="59">
        <v>10080</v>
      </c>
      <c r="I120" s="49">
        <f t="shared" si="4"/>
        <v>12.896825396825397</v>
      </c>
      <c r="J120" s="48">
        <v>40</v>
      </c>
      <c r="K120" s="50">
        <v>112000</v>
      </c>
      <c r="L120" s="55">
        <f t="shared" si="5"/>
        <v>3.5294655223215059E-2</v>
      </c>
      <c r="M120" s="48">
        <v>46</v>
      </c>
      <c r="N120" s="58">
        <v>8088</v>
      </c>
      <c r="O120" s="58">
        <v>3173285</v>
      </c>
    </row>
    <row r="121" spans="1:15" ht="15.5" x14ac:dyDescent="0.35">
      <c r="A121">
        <v>2023</v>
      </c>
      <c r="B121" s="51" t="s">
        <v>1</v>
      </c>
      <c r="C121" s="52" t="s">
        <v>84</v>
      </c>
      <c r="D121" s="59">
        <v>158</v>
      </c>
      <c r="E121" s="60">
        <v>243684</v>
      </c>
      <c r="F121" s="53">
        <f t="shared" si="3"/>
        <v>9.9596570852244071</v>
      </c>
      <c r="G121" s="48">
        <v>20</v>
      </c>
      <c r="H121" s="59">
        <v>18960</v>
      </c>
      <c r="I121" s="49">
        <f t="shared" si="4"/>
        <v>12.85253164556962</v>
      </c>
      <c r="J121" s="48">
        <v>41</v>
      </c>
      <c r="K121" s="50">
        <v>207132</v>
      </c>
      <c r="L121" s="55">
        <f t="shared" si="5"/>
        <v>4.2498100088799305E-2</v>
      </c>
      <c r="M121" s="48">
        <v>37</v>
      </c>
      <c r="N121" s="58">
        <v>15864</v>
      </c>
      <c r="O121" s="58">
        <v>4873912</v>
      </c>
    </row>
    <row r="122" spans="1:15" ht="15.5" x14ac:dyDescent="0.35">
      <c r="A122">
        <v>2023</v>
      </c>
      <c r="B122" s="51" t="s">
        <v>1</v>
      </c>
      <c r="C122" s="52" t="s">
        <v>24</v>
      </c>
      <c r="D122" s="59">
        <v>14</v>
      </c>
      <c r="E122" s="60">
        <v>27999.32</v>
      </c>
      <c r="F122" s="53">
        <f t="shared" si="3"/>
        <v>2.9933718195424417</v>
      </c>
      <c r="G122" s="48">
        <v>71</v>
      </c>
      <c r="H122" s="59">
        <v>2212</v>
      </c>
      <c r="I122" s="49">
        <f t="shared" si="4"/>
        <v>12.657920433996383</v>
      </c>
      <c r="J122" s="48">
        <v>42</v>
      </c>
      <c r="K122" s="50">
        <v>25332.02</v>
      </c>
      <c r="L122" s="55">
        <f t="shared" si="5"/>
        <v>1.3732205933054194E-2</v>
      </c>
      <c r="M122" s="48">
        <v>73</v>
      </c>
      <c r="N122" s="58">
        <v>4677</v>
      </c>
      <c r="O122" s="58">
        <v>1844716</v>
      </c>
    </row>
    <row r="123" spans="1:15" ht="15.5" x14ac:dyDescent="0.35">
      <c r="A123">
        <v>2023</v>
      </c>
      <c r="B123" s="51" t="s">
        <v>1</v>
      </c>
      <c r="C123" s="52" t="s">
        <v>81</v>
      </c>
      <c r="D123" s="59">
        <v>87</v>
      </c>
      <c r="E123" s="60">
        <v>85234.78</v>
      </c>
      <c r="F123" s="53">
        <f t="shared" si="3"/>
        <v>7.0864217642746601</v>
      </c>
      <c r="G123" s="48">
        <v>39</v>
      </c>
      <c r="H123" s="59">
        <v>6752</v>
      </c>
      <c r="I123" s="49">
        <f t="shared" si="4"/>
        <v>12.623634478672985</v>
      </c>
      <c r="J123" s="48">
        <v>43</v>
      </c>
      <c r="K123" s="50">
        <v>71913.78</v>
      </c>
      <c r="L123" s="55">
        <f t="shared" si="5"/>
        <v>3.3173454696926993E-2</v>
      </c>
      <c r="M123" s="48">
        <v>52</v>
      </c>
      <c r="N123" s="58">
        <v>12277</v>
      </c>
      <c r="O123" s="58">
        <v>2167811</v>
      </c>
    </row>
    <row r="124" spans="1:15" ht="15.5" x14ac:dyDescent="0.35">
      <c r="A124">
        <v>2023</v>
      </c>
      <c r="B124" s="51" t="s">
        <v>1</v>
      </c>
      <c r="C124" s="52" t="s">
        <v>18</v>
      </c>
      <c r="D124" s="59">
        <v>62</v>
      </c>
      <c r="E124" s="60">
        <v>45837</v>
      </c>
      <c r="F124" s="53">
        <f t="shared" si="3"/>
        <v>14.761904761904763</v>
      </c>
      <c r="G124" s="48">
        <v>8</v>
      </c>
      <c r="H124" s="59">
        <v>3771</v>
      </c>
      <c r="I124" s="49">
        <f t="shared" si="4"/>
        <v>12.155131264916468</v>
      </c>
      <c r="J124" s="48">
        <v>44</v>
      </c>
      <c r="K124" s="50">
        <v>36223</v>
      </c>
      <c r="L124" s="55">
        <f t="shared" si="5"/>
        <v>4.535818351888745E-2</v>
      </c>
      <c r="M124" s="48">
        <v>33</v>
      </c>
      <c r="N124" s="58">
        <v>4200</v>
      </c>
      <c r="O124" s="58">
        <v>798599</v>
      </c>
    </row>
    <row r="125" spans="1:15" ht="15.5" x14ac:dyDescent="0.35">
      <c r="A125">
        <v>2023</v>
      </c>
      <c r="B125" s="51" t="s">
        <v>1</v>
      </c>
      <c r="C125" s="52" t="s">
        <v>91</v>
      </c>
      <c r="D125" s="59">
        <v>165</v>
      </c>
      <c r="E125" s="60">
        <v>220302</v>
      </c>
      <c r="F125" s="53">
        <f t="shared" si="3"/>
        <v>13.68726669431771</v>
      </c>
      <c r="G125" s="48">
        <v>10</v>
      </c>
      <c r="H125" s="59">
        <v>18186</v>
      </c>
      <c r="I125" s="49">
        <f t="shared" si="4"/>
        <v>12.113823820521279</v>
      </c>
      <c r="J125" s="48">
        <v>45</v>
      </c>
      <c r="K125" s="50">
        <v>198870</v>
      </c>
      <c r="L125" s="55">
        <f t="shared" si="5"/>
        <v>5.4368761104697114E-2</v>
      </c>
      <c r="M125" s="48">
        <v>19</v>
      </c>
      <c r="N125" s="58">
        <v>12055</v>
      </c>
      <c r="O125" s="58">
        <v>3657799</v>
      </c>
    </row>
    <row r="126" spans="1:15" ht="15.5" x14ac:dyDescent="0.35">
      <c r="A126">
        <v>2023</v>
      </c>
      <c r="B126" s="51" t="s">
        <v>1</v>
      </c>
      <c r="C126" s="52" t="s">
        <v>80</v>
      </c>
      <c r="D126" s="59">
        <v>54</v>
      </c>
      <c r="E126" s="60">
        <v>122604</v>
      </c>
      <c r="F126" s="53">
        <f t="shared" si="3"/>
        <v>12.529002320185615</v>
      </c>
      <c r="G126" s="48">
        <v>11</v>
      </c>
      <c r="H126" s="59">
        <v>10160</v>
      </c>
      <c r="I126" s="49">
        <f t="shared" si="4"/>
        <v>12.067322834645669</v>
      </c>
      <c r="J126" s="48">
        <v>46</v>
      </c>
      <c r="K126" s="50">
        <v>45619</v>
      </c>
      <c r="L126" s="55">
        <f t="shared" si="5"/>
        <v>6.5200830678506558E-2</v>
      </c>
      <c r="M126" s="48">
        <v>11</v>
      </c>
      <c r="N126" s="58">
        <v>4310</v>
      </c>
      <c r="O126" s="58">
        <v>699669</v>
      </c>
    </row>
    <row r="127" spans="1:15" ht="15.5" x14ac:dyDescent="0.35">
      <c r="A127">
        <v>2023</v>
      </c>
      <c r="B127" s="51" t="s">
        <v>1</v>
      </c>
      <c r="C127" s="52" t="s">
        <v>34</v>
      </c>
      <c r="D127" s="59">
        <v>63</v>
      </c>
      <c r="E127" s="60">
        <v>119109.2</v>
      </c>
      <c r="F127" s="53">
        <f t="shared" si="3"/>
        <v>5.7771664374140306</v>
      </c>
      <c r="G127" s="48">
        <v>54</v>
      </c>
      <c r="H127" s="59">
        <v>9880</v>
      </c>
      <c r="I127" s="49">
        <f t="shared" si="4"/>
        <v>12.055587044534413</v>
      </c>
      <c r="J127" s="48">
        <v>47</v>
      </c>
      <c r="K127" s="50">
        <v>105944</v>
      </c>
      <c r="L127" s="55">
        <f t="shared" si="5"/>
        <v>4.3948695547925458E-2</v>
      </c>
      <c r="M127" s="48">
        <v>35</v>
      </c>
      <c r="N127" s="58">
        <v>10905</v>
      </c>
      <c r="O127" s="58">
        <v>2410629</v>
      </c>
    </row>
    <row r="128" spans="1:15" ht="15.5" x14ac:dyDescent="0.35">
      <c r="A128">
        <v>2023</v>
      </c>
      <c r="B128" s="51" t="s">
        <v>1</v>
      </c>
      <c r="C128" s="52" t="s">
        <v>56</v>
      </c>
      <c r="D128" s="59">
        <v>103</v>
      </c>
      <c r="E128" s="60">
        <v>77268.12</v>
      </c>
      <c r="F128" s="53">
        <f t="shared" si="3"/>
        <v>9.6586646661665405</v>
      </c>
      <c r="G128" s="48">
        <v>25</v>
      </c>
      <c r="H128" s="59">
        <v>6442.5</v>
      </c>
      <c r="I128" s="49">
        <f t="shared" si="4"/>
        <v>11.993499417927822</v>
      </c>
      <c r="J128" s="48">
        <v>48</v>
      </c>
      <c r="K128" s="50">
        <v>70825.62</v>
      </c>
      <c r="L128" s="55">
        <f t="shared" si="5"/>
        <v>3.9525078184468466E-2</v>
      </c>
      <c r="M128" s="48">
        <v>40</v>
      </c>
      <c r="N128" s="58">
        <v>10664</v>
      </c>
      <c r="O128" s="58">
        <v>1791916</v>
      </c>
    </row>
    <row r="129" spans="1:15" ht="15.5" x14ac:dyDescent="0.35">
      <c r="A129">
        <v>2023</v>
      </c>
      <c r="B129" s="51" t="s">
        <v>1</v>
      </c>
      <c r="C129" s="52" t="s">
        <v>30</v>
      </c>
      <c r="D129" s="59">
        <v>79</v>
      </c>
      <c r="E129" s="60">
        <v>26918.11</v>
      </c>
      <c r="F129" s="53">
        <f t="shared" si="3"/>
        <v>5.7643195913900032</v>
      </c>
      <c r="G129" s="48">
        <v>55</v>
      </c>
      <c r="H129" s="59">
        <v>2260</v>
      </c>
      <c r="I129" s="49">
        <f t="shared" si="4"/>
        <v>11.91066814159292</v>
      </c>
      <c r="J129" s="48">
        <v>49</v>
      </c>
      <c r="K129" s="50">
        <v>26918.11</v>
      </c>
      <c r="L129" s="55">
        <f t="shared" si="5"/>
        <v>1.877743480277775E-2</v>
      </c>
      <c r="M129" s="48">
        <v>66</v>
      </c>
      <c r="N129" s="58">
        <v>13705</v>
      </c>
      <c r="O129" s="58">
        <v>1433535</v>
      </c>
    </row>
    <row r="130" spans="1:15" ht="15.5" x14ac:dyDescent="0.35">
      <c r="A130">
        <v>2023</v>
      </c>
      <c r="B130" s="51" t="s">
        <v>1</v>
      </c>
      <c r="C130" s="52" t="s">
        <v>57</v>
      </c>
      <c r="D130" s="59">
        <v>63</v>
      </c>
      <c r="E130" s="60">
        <v>147501.04</v>
      </c>
      <c r="F130" s="53">
        <f t="shared" ref="F130:F193" si="6">(D130/N130)*1000</f>
        <v>12.45305396323384</v>
      </c>
      <c r="G130" s="48">
        <v>12</v>
      </c>
      <c r="H130" s="59">
        <v>12480</v>
      </c>
      <c r="I130" s="49">
        <f t="shared" ref="I130:I193" si="7">E130/H130</f>
        <v>11.81899358974359</v>
      </c>
      <c r="J130" s="48">
        <v>50</v>
      </c>
      <c r="K130" s="50">
        <v>144651.04</v>
      </c>
      <c r="L130" s="55">
        <f t="shared" ref="L130:L193" si="8">K130/O130</f>
        <v>0.12174845174789625</v>
      </c>
      <c r="M130" s="48">
        <v>4</v>
      </c>
      <c r="N130" s="58">
        <v>5059</v>
      </c>
      <c r="O130" s="58">
        <v>1188114</v>
      </c>
    </row>
    <row r="131" spans="1:15" ht="15.5" x14ac:dyDescent="0.35">
      <c r="A131">
        <v>2023</v>
      </c>
      <c r="B131" s="51" t="s">
        <v>1</v>
      </c>
      <c r="C131" s="52" t="s">
        <v>19</v>
      </c>
      <c r="D131" s="59">
        <v>139</v>
      </c>
      <c r="E131" s="60">
        <v>260089.36</v>
      </c>
      <c r="F131" s="53">
        <f t="shared" si="6"/>
        <v>9.3520823521496332</v>
      </c>
      <c r="G131" s="48">
        <v>28</v>
      </c>
      <c r="H131" s="59">
        <v>22275</v>
      </c>
      <c r="I131" s="49">
        <f t="shared" si="7"/>
        <v>11.676290011223344</v>
      </c>
      <c r="J131" s="48">
        <v>51</v>
      </c>
      <c r="K131" s="50">
        <v>229069.36</v>
      </c>
      <c r="L131" s="55">
        <f t="shared" si="8"/>
        <v>6.6056371413922302E-2</v>
      </c>
      <c r="M131" s="48">
        <v>10</v>
      </c>
      <c r="N131" s="58">
        <v>14863</v>
      </c>
      <c r="O131" s="58">
        <v>3467786</v>
      </c>
    </row>
    <row r="132" spans="1:15" ht="15.5" x14ac:dyDescent="0.35">
      <c r="A132">
        <v>2023</v>
      </c>
      <c r="B132" s="51" t="s">
        <v>1</v>
      </c>
      <c r="C132" s="52" t="s">
        <v>75</v>
      </c>
      <c r="D132" s="59">
        <v>78</v>
      </c>
      <c r="E132" s="60">
        <v>112798.11</v>
      </c>
      <c r="F132" s="53">
        <f t="shared" si="6"/>
        <v>6.2640539672341795</v>
      </c>
      <c r="G132" s="48">
        <v>49</v>
      </c>
      <c r="H132" s="59">
        <v>9702.0499999999993</v>
      </c>
      <c r="I132" s="49">
        <f t="shared" si="7"/>
        <v>11.626214047546654</v>
      </c>
      <c r="J132" s="48">
        <v>52</v>
      </c>
      <c r="K132" s="50">
        <v>91877.51</v>
      </c>
      <c r="L132" s="55">
        <f t="shared" si="8"/>
        <v>2.8278347364653136E-2</v>
      </c>
      <c r="M132" s="48">
        <v>57</v>
      </c>
      <c r="N132" s="58">
        <v>12452</v>
      </c>
      <c r="O132" s="58">
        <v>3249041</v>
      </c>
    </row>
    <row r="133" spans="1:15" ht="15.5" x14ac:dyDescent="0.35">
      <c r="A133">
        <v>2023</v>
      </c>
      <c r="B133" s="51" t="s">
        <v>1</v>
      </c>
      <c r="C133" s="52" t="s">
        <v>38</v>
      </c>
      <c r="D133" s="59">
        <v>196</v>
      </c>
      <c r="E133" s="60">
        <v>387175</v>
      </c>
      <c r="F133" s="53">
        <f t="shared" si="6"/>
        <v>5.820341499628805</v>
      </c>
      <c r="G133" s="48">
        <v>53</v>
      </c>
      <c r="H133" s="59">
        <v>33838</v>
      </c>
      <c r="I133" s="49">
        <f t="shared" si="7"/>
        <v>11.442017849754714</v>
      </c>
      <c r="J133" s="48">
        <v>53</v>
      </c>
      <c r="K133" s="50">
        <v>270942</v>
      </c>
      <c r="L133" s="55">
        <f t="shared" si="8"/>
        <v>3.2220221339656352E-2</v>
      </c>
      <c r="M133" s="48">
        <v>54</v>
      </c>
      <c r="N133" s="58">
        <v>33675</v>
      </c>
      <c r="O133" s="58">
        <v>8409067</v>
      </c>
    </row>
    <row r="134" spans="1:15" ht="15.5" x14ac:dyDescent="0.35">
      <c r="A134">
        <v>2023</v>
      </c>
      <c r="B134" s="51" t="s">
        <v>1</v>
      </c>
      <c r="C134" s="52" t="s">
        <v>55</v>
      </c>
      <c r="D134" s="59">
        <v>62</v>
      </c>
      <c r="E134" s="60">
        <v>120761.85</v>
      </c>
      <c r="F134" s="53">
        <f t="shared" si="6"/>
        <v>9.7056981840951781</v>
      </c>
      <c r="G134" s="48">
        <v>24</v>
      </c>
      <c r="H134" s="59">
        <v>10575</v>
      </c>
      <c r="I134" s="49">
        <f t="shared" si="7"/>
        <v>11.419560283687943</v>
      </c>
      <c r="J134" s="48">
        <v>54</v>
      </c>
      <c r="K134" s="50">
        <v>109997.85</v>
      </c>
      <c r="L134" s="55">
        <f t="shared" si="8"/>
        <v>7.1997498365297577E-2</v>
      </c>
      <c r="M134" s="48">
        <v>9</v>
      </c>
      <c r="N134" s="58">
        <v>6388</v>
      </c>
      <c r="O134" s="58">
        <v>1527801</v>
      </c>
    </row>
    <row r="135" spans="1:15" ht="15.5" x14ac:dyDescent="0.35">
      <c r="A135">
        <v>2023</v>
      </c>
      <c r="B135" s="51" t="s">
        <v>1</v>
      </c>
      <c r="C135" s="52" t="s">
        <v>92</v>
      </c>
      <c r="D135" s="59">
        <v>83</v>
      </c>
      <c r="E135" s="60">
        <v>135220</v>
      </c>
      <c r="F135" s="53">
        <f t="shared" si="6"/>
        <v>8.0007711586658949</v>
      </c>
      <c r="G135" s="48">
        <v>34</v>
      </c>
      <c r="H135" s="59">
        <v>11964</v>
      </c>
      <c r="I135" s="49">
        <f t="shared" si="7"/>
        <v>11.302240053493815</v>
      </c>
      <c r="J135" s="48">
        <v>55</v>
      </c>
      <c r="K135" s="50">
        <v>122140</v>
      </c>
      <c r="L135" s="55">
        <f t="shared" si="8"/>
        <v>5.1828664128275734E-2</v>
      </c>
      <c r="M135" s="48">
        <v>21</v>
      </c>
      <c r="N135" s="58">
        <v>10374</v>
      </c>
      <c r="O135" s="58">
        <v>2356611</v>
      </c>
    </row>
    <row r="136" spans="1:15" ht="15.5" x14ac:dyDescent="0.35">
      <c r="A136">
        <v>2023</v>
      </c>
      <c r="B136" s="51" t="s">
        <v>1</v>
      </c>
      <c r="C136" s="52" t="s">
        <v>33</v>
      </c>
      <c r="D136" s="59">
        <v>27</v>
      </c>
      <c r="E136" s="60">
        <v>51424.89</v>
      </c>
      <c r="F136" s="53">
        <f t="shared" si="6"/>
        <v>4.9504950495049505</v>
      </c>
      <c r="G136" s="48">
        <v>61</v>
      </c>
      <c r="H136" s="59">
        <v>4591</v>
      </c>
      <c r="I136" s="49">
        <f t="shared" si="7"/>
        <v>11.201239381398388</v>
      </c>
      <c r="J136" s="48">
        <v>56</v>
      </c>
      <c r="K136" s="50">
        <v>47104.89</v>
      </c>
      <c r="L136" s="55">
        <f t="shared" si="8"/>
        <v>2.6321227570607324E-2</v>
      </c>
      <c r="M136" s="48">
        <v>59</v>
      </c>
      <c r="N136" s="58">
        <v>5454</v>
      </c>
      <c r="O136" s="58">
        <v>1789616</v>
      </c>
    </row>
    <row r="137" spans="1:15" ht="15.5" x14ac:dyDescent="0.35">
      <c r="A137">
        <v>2023</v>
      </c>
      <c r="B137" s="51" t="s">
        <v>1</v>
      </c>
      <c r="C137" s="52" t="s">
        <v>50</v>
      </c>
      <c r="D137" s="59">
        <v>60</v>
      </c>
      <c r="E137" s="60">
        <v>113606</v>
      </c>
      <c r="F137" s="53">
        <f t="shared" si="6"/>
        <v>12.116316639741518</v>
      </c>
      <c r="G137" s="48">
        <v>13</v>
      </c>
      <c r="H137" s="59">
        <v>10159</v>
      </c>
      <c r="I137" s="49">
        <f t="shared" si="7"/>
        <v>11.182793582045477</v>
      </c>
      <c r="J137" s="48">
        <v>57</v>
      </c>
      <c r="K137" s="50">
        <v>100550</v>
      </c>
      <c r="L137" s="55">
        <f t="shared" si="8"/>
        <v>8.0223204811317894E-2</v>
      </c>
      <c r="M137" s="48">
        <v>7</v>
      </c>
      <c r="N137" s="58">
        <v>4952</v>
      </c>
      <c r="O137" s="58">
        <v>1253378</v>
      </c>
    </row>
    <row r="138" spans="1:15" ht="15.5" x14ac:dyDescent="0.35">
      <c r="A138">
        <v>2023</v>
      </c>
      <c r="B138" s="51" t="s">
        <v>1</v>
      </c>
      <c r="C138" s="52" t="s">
        <v>62</v>
      </c>
      <c r="D138" s="59">
        <v>322</v>
      </c>
      <c r="E138" s="60">
        <v>485991.57</v>
      </c>
      <c r="F138" s="53">
        <f t="shared" si="6"/>
        <v>6.1494977273595355</v>
      </c>
      <c r="G138" s="48">
        <v>51</v>
      </c>
      <c r="H138" s="59">
        <v>43800</v>
      </c>
      <c r="I138" s="49">
        <f t="shared" si="7"/>
        <v>11.09569794520548</v>
      </c>
      <c r="J138" s="48">
        <v>58</v>
      </c>
      <c r="K138" s="50">
        <v>425498.82</v>
      </c>
      <c r="L138" s="55">
        <f t="shared" si="8"/>
        <v>3.3594854406760993E-2</v>
      </c>
      <c r="M138" s="48">
        <v>50</v>
      </c>
      <c r="N138" s="58">
        <v>52362</v>
      </c>
      <c r="O138" s="58">
        <v>12665595</v>
      </c>
    </row>
    <row r="139" spans="1:15" ht="15.5" x14ac:dyDescent="0.35">
      <c r="A139">
        <v>2023</v>
      </c>
      <c r="B139" s="51" t="s">
        <v>1</v>
      </c>
      <c r="C139" s="52" t="s">
        <v>48</v>
      </c>
      <c r="D139" s="59">
        <v>8</v>
      </c>
      <c r="E139" s="60">
        <v>14147</v>
      </c>
      <c r="F139" s="53">
        <f t="shared" si="6"/>
        <v>4.8780487804878048</v>
      </c>
      <c r="G139" s="48">
        <v>62</v>
      </c>
      <c r="H139" s="59">
        <v>1280</v>
      </c>
      <c r="I139" s="49">
        <f t="shared" si="7"/>
        <v>11.05234375</v>
      </c>
      <c r="J139" s="48">
        <v>59</v>
      </c>
      <c r="K139" s="50">
        <v>12661</v>
      </c>
      <c r="L139" s="55">
        <f t="shared" si="8"/>
        <v>4.7321995888618948E-2</v>
      </c>
      <c r="M139" s="48">
        <v>28</v>
      </c>
      <c r="N139" s="58">
        <v>1640</v>
      </c>
      <c r="O139" s="58">
        <v>267550</v>
      </c>
    </row>
    <row r="140" spans="1:15" ht="15.5" x14ac:dyDescent="0.35">
      <c r="A140">
        <v>2023</v>
      </c>
      <c r="B140" s="51" t="s">
        <v>1</v>
      </c>
      <c r="C140" s="52" t="s">
        <v>69</v>
      </c>
      <c r="D140" s="59">
        <v>87</v>
      </c>
      <c r="E140" s="60">
        <v>99337.21</v>
      </c>
      <c r="F140" s="53">
        <f t="shared" si="6"/>
        <v>17.882836587872561</v>
      </c>
      <c r="G140" s="48">
        <v>5</v>
      </c>
      <c r="H140" s="59">
        <v>9035</v>
      </c>
      <c r="I140" s="49">
        <f t="shared" si="7"/>
        <v>10.994710570005534</v>
      </c>
      <c r="J140" s="48">
        <v>60</v>
      </c>
      <c r="K140" s="50">
        <v>99337.21</v>
      </c>
      <c r="L140" s="55">
        <f t="shared" si="8"/>
        <v>4.871467424885885E-2</v>
      </c>
      <c r="M140" s="48">
        <v>25</v>
      </c>
      <c r="N140" s="58">
        <v>4865</v>
      </c>
      <c r="O140" s="58">
        <v>2039164</v>
      </c>
    </row>
    <row r="141" spans="1:15" ht="15.5" x14ac:dyDescent="0.35">
      <c r="A141">
        <v>2023</v>
      </c>
      <c r="B141" s="51" t="s">
        <v>1</v>
      </c>
      <c r="C141" s="52" t="s">
        <v>93</v>
      </c>
      <c r="D141" s="59">
        <v>56</v>
      </c>
      <c r="E141" s="60">
        <v>116337</v>
      </c>
      <c r="F141" s="53">
        <f t="shared" si="6"/>
        <v>9.9062444719617915</v>
      </c>
      <c r="G141" s="48">
        <v>21</v>
      </c>
      <c r="H141" s="59">
        <v>10752</v>
      </c>
      <c r="I141" s="49">
        <f t="shared" si="7"/>
        <v>10.820033482142858</v>
      </c>
      <c r="J141" s="48">
        <v>61</v>
      </c>
      <c r="K141" s="50">
        <v>107761</v>
      </c>
      <c r="L141" s="55">
        <f t="shared" si="8"/>
        <v>4.7179253229752423E-2</v>
      </c>
      <c r="M141" s="48">
        <v>30</v>
      </c>
      <c r="N141" s="58">
        <v>5653</v>
      </c>
      <c r="O141" s="58">
        <v>2284076</v>
      </c>
    </row>
    <row r="142" spans="1:15" ht="15.5" x14ac:dyDescent="0.35">
      <c r="A142">
        <v>2023</v>
      </c>
      <c r="B142" s="51" t="s">
        <v>1</v>
      </c>
      <c r="C142" s="52" t="s">
        <v>61</v>
      </c>
      <c r="D142" s="59">
        <v>156</v>
      </c>
      <c r="E142" s="60">
        <v>173904.48</v>
      </c>
      <c r="F142" s="53">
        <f t="shared" si="6"/>
        <v>11.526525786907049</v>
      </c>
      <c r="G142" s="48">
        <v>15</v>
      </c>
      <c r="H142" s="59">
        <v>16094</v>
      </c>
      <c r="I142" s="49">
        <f t="shared" si="7"/>
        <v>10.805547408972288</v>
      </c>
      <c r="J142" s="48">
        <v>62</v>
      </c>
      <c r="K142" s="50">
        <v>147078.9</v>
      </c>
      <c r="L142" s="55">
        <f t="shared" si="8"/>
        <v>3.4112830166098347E-2</v>
      </c>
      <c r="M142" s="48">
        <v>47</v>
      </c>
      <c r="N142" s="58">
        <v>13534</v>
      </c>
      <c r="O142" s="58">
        <v>4311542</v>
      </c>
    </row>
    <row r="143" spans="1:15" ht="15.5" x14ac:dyDescent="0.35">
      <c r="A143">
        <v>2023</v>
      </c>
      <c r="B143" s="51" t="s">
        <v>1</v>
      </c>
      <c r="C143" s="52" t="s">
        <v>21</v>
      </c>
      <c r="D143" s="59">
        <v>37</v>
      </c>
      <c r="E143" s="60">
        <v>62357.79</v>
      </c>
      <c r="F143" s="53">
        <f t="shared" si="6"/>
        <v>9.086444007858546</v>
      </c>
      <c r="G143" s="48">
        <v>30</v>
      </c>
      <c r="H143" s="59">
        <v>5772</v>
      </c>
      <c r="I143" s="49">
        <f t="shared" si="7"/>
        <v>10.803497920997922</v>
      </c>
      <c r="J143" s="48">
        <v>63</v>
      </c>
      <c r="K143" s="50">
        <v>56010.64</v>
      </c>
      <c r="L143" s="55">
        <f t="shared" si="8"/>
        <v>0.10942078560921148</v>
      </c>
      <c r="M143" s="48">
        <v>5</v>
      </c>
      <c r="N143" s="58">
        <v>4072</v>
      </c>
      <c r="O143" s="58">
        <v>511883</v>
      </c>
    </row>
    <row r="144" spans="1:15" ht="15.5" x14ac:dyDescent="0.35">
      <c r="A144">
        <v>2023</v>
      </c>
      <c r="B144" s="51" t="s">
        <v>1</v>
      </c>
      <c r="C144" s="52" t="s">
        <v>65</v>
      </c>
      <c r="D144" s="59">
        <v>103</v>
      </c>
      <c r="E144" s="60">
        <v>191605</v>
      </c>
      <c r="F144" s="53">
        <f t="shared" si="6"/>
        <v>6.5966440374023305</v>
      </c>
      <c r="G144" s="48">
        <v>45</v>
      </c>
      <c r="H144" s="59">
        <v>18206</v>
      </c>
      <c r="I144" s="49">
        <f t="shared" si="7"/>
        <v>10.524277710644842</v>
      </c>
      <c r="J144" s="48">
        <v>64</v>
      </c>
      <c r="K144" s="50">
        <v>185700</v>
      </c>
      <c r="L144" s="55">
        <f t="shared" si="8"/>
        <v>5.0719287996243985E-2</v>
      </c>
      <c r="M144" s="48">
        <v>23</v>
      </c>
      <c r="N144" s="58">
        <v>15614</v>
      </c>
      <c r="O144" s="58">
        <v>3661329</v>
      </c>
    </row>
    <row r="145" spans="1:15" ht="15.5" x14ac:dyDescent="0.35">
      <c r="A145">
        <v>2023</v>
      </c>
      <c r="B145" s="51" t="s">
        <v>1</v>
      </c>
      <c r="C145" s="52" t="s">
        <v>82</v>
      </c>
      <c r="D145" s="59">
        <v>102</v>
      </c>
      <c r="E145" s="60">
        <v>123724</v>
      </c>
      <c r="F145" s="53">
        <f t="shared" si="6"/>
        <v>17.400204708290687</v>
      </c>
      <c r="G145" s="48">
        <v>6</v>
      </c>
      <c r="H145" s="59">
        <v>11786</v>
      </c>
      <c r="I145" s="49">
        <f t="shared" si="7"/>
        <v>10.497539453589004</v>
      </c>
      <c r="J145" s="48">
        <v>65</v>
      </c>
      <c r="K145" s="50">
        <v>100548</v>
      </c>
      <c r="L145" s="55">
        <f t="shared" si="8"/>
        <v>6.5059146443254737E-2</v>
      </c>
      <c r="M145" s="48">
        <v>12</v>
      </c>
      <c r="N145" s="58">
        <v>5862</v>
      </c>
      <c r="O145" s="58">
        <v>1545486</v>
      </c>
    </row>
    <row r="146" spans="1:15" ht="15.5" x14ac:dyDescent="0.35">
      <c r="A146">
        <v>2023</v>
      </c>
      <c r="B146" s="51" t="s">
        <v>1</v>
      </c>
      <c r="C146" s="52" t="s">
        <v>45</v>
      </c>
      <c r="D146" s="59">
        <v>71</v>
      </c>
      <c r="E146" s="60">
        <v>86376.75</v>
      </c>
      <c r="F146" s="53">
        <f t="shared" si="6"/>
        <v>13.94344069128044</v>
      </c>
      <c r="G146" s="48">
        <v>9</v>
      </c>
      <c r="H146" s="59">
        <v>8402</v>
      </c>
      <c r="I146" s="49">
        <f t="shared" si="7"/>
        <v>10.280498690787908</v>
      </c>
      <c r="J146" s="48">
        <v>66</v>
      </c>
      <c r="K146" s="50">
        <v>73666.75</v>
      </c>
      <c r="L146" s="55">
        <f t="shared" si="8"/>
        <v>6.0928188904741228E-2</v>
      </c>
      <c r="M146" s="48">
        <v>14</v>
      </c>
      <c r="N146" s="58">
        <v>5092</v>
      </c>
      <c r="O146" s="58">
        <v>1209075</v>
      </c>
    </row>
    <row r="147" spans="1:15" ht="15.5" x14ac:dyDescent="0.35">
      <c r="A147">
        <v>2023</v>
      </c>
      <c r="B147" s="51" t="s">
        <v>1</v>
      </c>
      <c r="C147" s="52" t="s">
        <v>29</v>
      </c>
      <c r="D147" s="59">
        <v>26</v>
      </c>
      <c r="E147" s="60">
        <v>45492.25</v>
      </c>
      <c r="F147" s="53">
        <f t="shared" si="6"/>
        <v>5.417795374036257</v>
      </c>
      <c r="G147" s="48">
        <v>57</v>
      </c>
      <c r="H147" s="59">
        <v>4481</v>
      </c>
      <c r="I147" s="49">
        <f t="shared" si="7"/>
        <v>10.152253961169382</v>
      </c>
      <c r="J147" s="48">
        <v>67</v>
      </c>
      <c r="K147" s="50">
        <v>41645.75</v>
      </c>
      <c r="L147" s="55">
        <f t="shared" si="8"/>
        <v>5.22416658826481E-2</v>
      </c>
      <c r="M147" s="48">
        <v>20</v>
      </c>
      <c r="N147" s="58">
        <v>4799</v>
      </c>
      <c r="O147" s="58">
        <v>797175</v>
      </c>
    </row>
    <row r="148" spans="1:15" ht="15.5" x14ac:dyDescent="0.35">
      <c r="A148">
        <v>2023</v>
      </c>
      <c r="B148" s="51" t="s">
        <v>1</v>
      </c>
      <c r="C148" s="52" t="s">
        <v>23</v>
      </c>
      <c r="D148" s="59">
        <v>60</v>
      </c>
      <c r="E148" s="60">
        <v>141627</v>
      </c>
      <c r="F148" s="53">
        <f t="shared" si="6"/>
        <v>7.0804814727401464</v>
      </c>
      <c r="G148" s="48">
        <v>40</v>
      </c>
      <c r="H148" s="59">
        <v>14224</v>
      </c>
      <c r="I148" s="49">
        <f t="shared" si="7"/>
        <v>9.9569038245219339</v>
      </c>
      <c r="J148" s="48">
        <v>68</v>
      </c>
      <c r="K148" s="50">
        <v>126141</v>
      </c>
      <c r="L148" s="55">
        <f t="shared" si="8"/>
        <v>4.8184040643263683E-2</v>
      </c>
      <c r="M148" s="48">
        <v>26</v>
      </c>
      <c r="N148" s="58">
        <v>8474</v>
      </c>
      <c r="O148" s="58">
        <v>2617900</v>
      </c>
    </row>
    <row r="149" spans="1:15" ht="15.5" x14ac:dyDescent="0.35">
      <c r="A149">
        <v>2023</v>
      </c>
      <c r="B149" s="51" t="s">
        <v>1</v>
      </c>
      <c r="C149" s="52" t="s">
        <v>41</v>
      </c>
      <c r="D149" s="59">
        <v>14</v>
      </c>
      <c r="E149" s="60">
        <v>19554</v>
      </c>
      <c r="F149" s="53">
        <f t="shared" si="6"/>
        <v>5.3784095274683059</v>
      </c>
      <c r="G149" s="48">
        <v>58</v>
      </c>
      <c r="H149" s="59">
        <v>2032</v>
      </c>
      <c r="I149" s="49">
        <f t="shared" si="7"/>
        <v>9.6230314960629926</v>
      </c>
      <c r="J149" s="48">
        <v>69</v>
      </c>
      <c r="K149" s="50">
        <v>17919.5</v>
      </c>
      <c r="L149" s="55">
        <f t="shared" si="8"/>
        <v>2.3844215221336909E-2</v>
      </c>
      <c r="M149" s="48">
        <v>62</v>
      </c>
      <c r="N149" s="58">
        <v>2603</v>
      </c>
      <c r="O149" s="58">
        <v>751524</v>
      </c>
    </row>
    <row r="150" spans="1:15" ht="15.5" x14ac:dyDescent="0.35">
      <c r="A150">
        <v>2023</v>
      </c>
      <c r="B150" s="51" t="s">
        <v>1</v>
      </c>
      <c r="C150" s="52" t="s">
        <v>77</v>
      </c>
      <c r="D150" s="59">
        <v>70</v>
      </c>
      <c r="E150" s="60">
        <v>135641</v>
      </c>
      <c r="F150" s="53">
        <f t="shared" si="6"/>
        <v>6.3165493593214217</v>
      </c>
      <c r="G150" s="48">
        <v>48</v>
      </c>
      <c r="H150" s="59">
        <v>14168</v>
      </c>
      <c r="I150" s="49">
        <f t="shared" si="7"/>
        <v>9.5737577639751557</v>
      </c>
      <c r="J150" s="48">
        <v>70</v>
      </c>
      <c r="K150" s="50">
        <v>123228</v>
      </c>
      <c r="L150" s="55">
        <f t="shared" si="8"/>
        <v>3.785936720403283E-2</v>
      </c>
      <c r="M150" s="48">
        <v>41</v>
      </c>
      <c r="N150" s="58">
        <v>11082</v>
      </c>
      <c r="O150" s="58">
        <v>3254888</v>
      </c>
    </row>
    <row r="151" spans="1:15" ht="15.5" x14ac:dyDescent="0.35">
      <c r="A151">
        <v>2023</v>
      </c>
      <c r="B151" s="51" t="s">
        <v>1</v>
      </c>
      <c r="C151" s="52" t="s">
        <v>68</v>
      </c>
      <c r="D151" s="59">
        <v>4</v>
      </c>
      <c r="E151" s="60">
        <v>6767</v>
      </c>
      <c r="F151" s="53">
        <f t="shared" si="6"/>
        <v>45.454545454545453</v>
      </c>
      <c r="G151" s="48">
        <v>1</v>
      </c>
      <c r="H151" s="59">
        <v>712</v>
      </c>
      <c r="I151" s="49">
        <f t="shared" si="7"/>
        <v>9.5042134831460672</v>
      </c>
      <c r="J151" s="48">
        <v>71</v>
      </c>
      <c r="K151" s="50">
        <v>4817</v>
      </c>
      <c r="L151" s="55">
        <f t="shared" si="8"/>
        <v>0.39912171679509489</v>
      </c>
      <c r="M151" s="48">
        <v>1</v>
      </c>
      <c r="N151" s="58">
        <v>88</v>
      </c>
      <c r="O151" s="58">
        <v>12069</v>
      </c>
    </row>
    <row r="152" spans="1:15" ht="15.5" x14ac:dyDescent="0.35">
      <c r="A152">
        <v>2023</v>
      </c>
      <c r="B152" s="51" t="s">
        <v>1</v>
      </c>
      <c r="C152" s="52" t="s">
        <v>66</v>
      </c>
      <c r="D152" s="59">
        <v>17</v>
      </c>
      <c r="E152" s="60">
        <v>24420</v>
      </c>
      <c r="F152" s="53">
        <f t="shared" si="6"/>
        <v>2.9015190305512886</v>
      </c>
      <c r="G152" s="48">
        <v>72</v>
      </c>
      <c r="H152" s="59">
        <v>2672</v>
      </c>
      <c r="I152" s="49">
        <f t="shared" si="7"/>
        <v>9.1392215568862269</v>
      </c>
      <c r="J152" s="48">
        <v>72</v>
      </c>
      <c r="K152" s="50">
        <v>22870</v>
      </c>
      <c r="L152" s="55">
        <f t="shared" si="8"/>
        <v>1.8769424959642043E-2</v>
      </c>
      <c r="M152" s="48">
        <v>67</v>
      </c>
      <c r="N152" s="58">
        <v>5859</v>
      </c>
      <c r="O152" s="58">
        <v>1218471</v>
      </c>
    </row>
    <row r="153" spans="1:15" ht="15.5" x14ac:dyDescent="0.35">
      <c r="A153">
        <v>2023</v>
      </c>
      <c r="B153" s="51" t="s">
        <v>1</v>
      </c>
      <c r="C153" s="52" t="s">
        <v>51</v>
      </c>
      <c r="D153" s="59">
        <v>48</v>
      </c>
      <c r="E153" s="60">
        <v>69866.2</v>
      </c>
      <c r="F153" s="53">
        <f t="shared" si="6"/>
        <v>6.4821066846725186</v>
      </c>
      <c r="G153" s="48">
        <v>47</v>
      </c>
      <c r="H153" s="59">
        <v>8128</v>
      </c>
      <c r="I153" s="49">
        <f t="shared" si="7"/>
        <v>8.5957431102362207</v>
      </c>
      <c r="J153" s="48">
        <v>73</v>
      </c>
      <c r="K153" s="50">
        <v>69866.2</v>
      </c>
      <c r="L153" s="55">
        <f t="shared" si="8"/>
        <v>3.6411668627976228E-2</v>
      </c>
      <c r="M153" s="48">
        <v>44</v>
      </c>
      <c r="N153" s="58">
        <v>7405</v>
      </c>
      <c r="O153" s="58">
        <v>1918786</v>
      </c>
    </row>
    <row r="154" spans="1:15" ht="15.5" x14ac:dyDescent="0.35">
      <c r="A154">
        <v>2023</v>
      </c>
      <c r="B154" s="51" t="s">
        <v>1</v>
      </c>
      <c r="C154" s="52" t="s">
        <v>88</v>
      </c>
      <c r="D154" s="59">
        <v>45</v>
      </c>
      <c r="E154" s="60">
        <v>49877</v>
      </c>
      <c r="F154" s="53">
        <f t="shared" si="6"/>
        <v>6.7004169148302566</v>
      </c>
      <c r="G154" s="48">
        <v>44</v>
      </c>
      <c r="H154" s="59">
        <v>5933</v>
      </c>
      <c r="I154" s="49">
        <f t="shared" si="7"/>
        <v>8.4067082420360695</v>
      </c>
      <c r="J154" s="48">
        <v>74</v>
      </c>
      <c r="K154" s="50">
        <v>42169</v>
      </c>
      <c r="L154" s="55">
        <f t="shared" si="8"/>
        <v>1.5079405663511371E-2</v>
      </c>
      <c r="M154" s="48">
        <v>71</v>
      </c>
      <c r="N154" s="58">
        <v>6716</v>
      </c>
      <c r="O154" s="58">
        <v>2796463</v>
      </c>
    </row>
    <row r="155" spans="1:15" ht="15.5" x14ac:dyDescent="0.35">
      <c r="A155">
        <v>2023</v>
      </c>
      <c r="B155" s="51" t="s">
        <v>1</v>
      </c>
      <c r="C155" s="52" t="s">
        <v>31</v>
      </c>
      <c r="D155" s="59">
        <v>20</v>
      </c>
      <c r="E155" s="60">
        <v>24253</v>
      </c>
      <c r="F155" s="53">
        <f t="shared" si="6"/>
        <v>4.4913541432741972</v>
      </c>
      <c r="G155" s="48">
        <v>63</v>
      </c>
      <c r="H155" s="59">
        <v>3009</v>
      </c>
      <c r="I155" s="49">
        <f t="shared" si="7"/>
        <v>8.0601528747092051</v>
      </c>
      <c r="J155" s="48">
        <v>75</v>
      </c>
      <c r="K155" s="50">
        <v>24253</v>
      </c>
      <c r="L155" s="55">
        <f t="shared" si="8"/>
        <v>1.3392906447900583E-2</v>
      </c>
      <c r="M155" s="48">
        <v>74</v>
      </c>
      <c r="N155" s="58">
        <v>4453</v>
      </c>
      <c r="O155" s="58">
        <v>1810884</v>
      </c>
    </row>
    <row r="156" spans="1:15" ht="15.5" x14ac:dyDescent="0.35">
      <c r="A156">
        <v>2023</v>
      </c>
      <c r="B156" s="51" t="s">
        <v>1</v>
      </c>
      <c r="C156" s="52" t="s">
        <v>46</v>
      </c>
      <c r="D156" s="59">
        <v>88</v>
      </c>
      <c r="E156" s="60">
        <v>153877</v>
      </c>
      <c r="F156" s="53">
        <f t="shared" si="6"/>
        <v>10.666666666666666</v>
      </c>
      <c r="G156" s="48">
        <v>16</v>
      </c>
      <c r="H156" s="59">
        <v>20448</v>
      </c>
      <c r="I156" s="49">
        <f t="shared" si="7"/>
        <v>7.5252836463223787</v>
      </c>
      <c r="J156" s="48">
        <v>76</v>
      </c>
      <c r="K156" s="50">
        <v>145877</v>
      </c>
      <c r="L156" s="55">
        <f t="shared" si="8"/>
        <v>6.2428718828329045E-2</v>
      </c>
      <c r="M156" s="48">
        <v>13</v>
      </c>
      <c r="N156" s="58">
        <v>8250</v>
      </c>
      <c r="O156" s="58">
        <v>2336697</v>
      </c>
    </row>
    <row r="157" spans="1:15" ht="15.5" x14ac:dyDescent="0.35">
      <c r="A157">
        <v>2023</v>
      </c>
      <c r="B157" s="51" t="s">
        <v>1</v>
      </c>
      <c r="C157" s="52" t="s">
        <v>83</v>
      </c>
      <c r="D157" s="59">
        <v>72</v>
      </c>
      <c r="E157" s="60">
        <v>103404.56</v>
      </c>
      <c r="F157" s="53">
        <f t="shared" si="6"/>
        <v>6.7396798652064023</v>
      </c>
      <c r="G157" s="48">
        <v>43</v>
      </c>
      <c r="H157" s="59">
        <v>14224</v>
      </c>
      <c r="I157" s="49">
        <f t="shared" si="7"/>
        <v>7.2697244094488189</v>
      </c>
      <c r="J157" s="48">
        <v>77</v>
      </c>
      <c r="K157" s="50">
        <v>99684.21</v>
      </c>
      <c r="L157" s="55">
        <f t="shared" si="8"/>
        <v>3.3867614747690476E-2</v>
      </c>
      <c r="M157" s="48">
        <v>48</v>
      </c>
      <c r="N157" s="58">
        <v>10683</v>
      </c>
      <c r="O157" s="58">
        <v>2943349</v>
      </c>
    </row>
    <row r="158" spans="1:15" ht="15.5" x14ac:dyDescent="0.35">
      <c r="A158">
        <v>2023</v>
      </c>
      <c r="B158" s="51" t="s">
        <v>1</v>
      </c>
      <c r="C158" s="52" t="s">
        <v>71</v>
      </c>
      <c r="D158" s="59">
        <v>43</v>
      </c>
      <c r="E158" s="60">
        <v>79406</v>
      </c>
      <c r="F158" s="53">
        <f t="shared" si="6"/>
        <v>9.7882995674937394</v>
      </c>
      <c r="G158" s="48">
        <v>23</v>
      </c>
      <c r="H158" s="59">
        <v>11713</v>
      </c>
      <c r="I158" s="49">
        <f t="shared" si="7"/>
        <v>6.7793050456757449</v>
      </c>
      <c r="J158" s="48">
        <v>78</v>
      </c>
      <c r="K158" s="50">
        <v>72199</v>
      </c>
      <c r="L158" s="55">
        <f t="shared" si="8"/>
        <v>4.9599011853091464E-2</v>
      </c>
      <c r="M158" s="48">
        <v>24</v>
      </c>
      <c r="N158" s="58">
        <v>4393</v>
      </c>
      <c r="O158" s="58">
        <v>1455654</v>
      </c>
    </row>
    <row r="159" spans="1:15" ht="15.5" x14ac:dyDescent="0.35">
      <c r="A159">
        <v>2023</v>
      </c>
      <c r="B159" s="51" t="s">
        <v>1</v>
      </c>
      <c r="C159" s="52" t="s">
        <v>47</v>
      </c>
      <c r="D159" s="59">
        <v>95</v>
      </c>
      <c r="E159" s="60">
        <v>137263.6</v>
      </c>
      <c r="F159" s="53">
        <f t="shared" si="6"/>
        <v>5.6716417910447765</v>
      </c>
      <c r="G159" s="48">
        <v>56</v>
      </c>
      <c r="H159" s="59">
        <v>22800</v>
      </c>
      <c r="I159" s="49">
        <f t="shared" si="7"/>
        <v>6.0203333333333333</v>
      </c>
      <c r="J159" s="48">
        <v>79</v>
      </c>
      <c r="K159" s="50">
        <v>130053.6</v>
      </c>
      <c r="L159" s="55">
        <f t="shared" si="8"/>
        <v>2.1263933785894057E-2</v>
      </c>
      <c r="M159" s="48">
        <v>65</v>
      </c>
      <c r="N159" s="58">
        <v>16750</v>
      </c>
      <c r="O159" s="58">
        <v>6116159</v>
      </c>
    </row>
    <row r="160" spans="1:15" ht="15.5" x14ac:dyDescent="0.35">
      <c r="A160">
        <v>2023</v>
      </c>
      <c r="B160" s="7" t="s">
        <v>3</v>
      </c>
      <c r="C160" s="52" t="s">
        <v>38</v>
      </c>
      <c r="D160" s="56">
        <v>50</v>
      </c>
      <c r="E160" s="64">
        <v>311184.5</v>
      </c>
      <c r="F160" s="53">
        <f t="shared" si="6"/>
        <v>1.4847809948032664</v>
      </c>
      <c r="G160" s="48">
        <v>1</v>
      </c>
      <c r="H160" s="60">
        <v>28507</v>
      </c>
      <c r="I160" s="61">
        <f t="shared" si="7"/>
        <v>10.916073245167853</v>
      </c>
      <c r="J160" s="48">
        <v>8</v>
      </c>
      <c r="K160" s="64">
        <v>305972</v>
      </c>
      <c r="L160" s="55">
        <f t="shared" si="8"/>
        <v>3.638596291360266E-2</v>
      </c>
      <c r="M160" s="48">
        <v>1</v>
      </c>
      <c r="N160" s="50">
        <v>33675</v>
      </c>
      <c r="O160" s="50">
        <v>8409067</v>
      </c>
    </row>
    <row r="161" spans="1:15" ht="15.5" x14ac:dyDescent="0.35">
      <c r="A161">
        <v>2023</v>
      </c>
      <c r="B161" s="7" t="s">
        <v>3</v>
      </c>
      <c r="C161" s="52" t="s">
        <v>56</v>
      </c>
      <c r="D161" s="56">
        <v>14</v>
      </c>
      <c r="E161" s="64">
        <v>53417.81</v>
      </c>
      <c r="F161" s="53">
        <f t="shared" si="6"/>
        <v>1.312828207051763</v>
      </c>
      <c r="G161" s="48">
        <v>2</v>
      </c>
      <c r="H161" s="60">
        <v>8505</v>
      </c>
      <c r="I161" s="61">
        <f t="shared" si="7"/>
        <v>6.2807536743092296</v>
      </c>
      <c r="J161" s="48">
        <v>31</v>
      </c>
      <c r="K161" s="64">
        <v>48932.81</v>
      </c>
      <c r="L161" s="55">
        <f t="shared" si="8"/>
        <v>2.7307535621089379E-2</v>
      </c>
      <c r="M161" s="48">
        <v>2</v>
      </c>
      <c r="N161" s="50">
        <v>10664</v>
      </c>
      <c r="O161" s="50">
        <v>1791916</v>
      </c>
    </row>
    <row r="162" spans="1:15" ht="15.5" x14ac:dyDescent="0.35">
      <c r="A162">
        <v>2023</v>
      </c>
      <c r="B162" s="7" t="s">
        <v>3</v>
      </c>
      <c r="C162" s="52" t="s">
        <v>78</v>
      </c>
      <c r="D162" s="56">
        <v>58</v>
      </c>
      <c r="E162" s="64">
        <v>541527.75</v>
      </c>
      <c r="F162" s="53">
        <f t="shared" si="6"/>
        <v>0.57583098367816998</v>
      </c>
      <c r="G162" s="48">
        <v>6</v>
      </c>
      <c r="H162" s="60">
        <v>72203.7</v>
      </c>
      <c r="I162" s="61">
        <f t="shared" si="7"/>
        <v>7.5</v>
      </c>
      <c r="J162" s="48">
        <v>21</v>
      </c>
      <c r="K162" s="64">
        <v>522754.79</v>
      </c>
      <c r="L162" s="55">
        <f t="shared" si="8"/>
        <v>2.1371802006408498E-2</v>
      </c>
      <c r="M162" s="48">
        <v>3</v>
      </c>
      <c r="N162" s="50">
        <v>100724</v>
      </c>
      <c r="O162" s="50">
        <v>24460024</v>
      </c>
    </row>
    <row r="163" spans="1:15" ht="15.5" x14ac:dyDescent="0.35">
      <c r="A163">
        <v>2023</v>
      </c>
      <c r="B163" s="7" t="s">
        <v>3</v>
      </c>
      <c r="C163" s="52" t="s">
        <v>32</v>
      </c>
      <c r="D163" s="56">
        <v>2</v>
      </c>
      <c r="E163" s="64">
        <v>26508.25</v>
      </c>
      <c r="F163" s="53">
        <f t="shared" si="6"/>
        <v>0.34977264777894368</v>
      </c>
      <c r="G163" s="48">
        <v>18</v>
      </c>
      <c r="H163" s="60">
        <v>3620</v>
      </c>
      <c r="I163" s="61">
        <f t="shared" si="7"/>
        <v>7.3227209944751381</v>
      </c>
      <c r="J163" s="48">
        <v>22</v>
      </c>
      <c r="K163" s="64">
        <v>26508.25</v>
      </c>
      <c r="L163" s="55">
        <f t="shared" si="8"/>
        <v>2.08323182376157E-2</v>
      </c>
      <c r="M163" s="48">
        <v>4</v>
      </c>
      <c r="N163" s="50">
        <v>5718</v>
      </c>
      <c r="O163" s="50">
        <v>1272458</v>
      </c>
    </row>
    <row r="164" spans="1:15" ht="15.5" x14ac:dyDescent="0.35">
      <c r="A164">
        <v>2023</v>
      </c>
      <c r="B164" s="7" t="s">
        <v>3</v>
      </c>
      <c r="C164" s="52" t="s">
        <v>85</v>
      </c>
      <c r="D164" s="56">
        <v>4</v>
      </c>
      <c r="E164" s="64">
        <v>54436.91</v>
      </c>
      <c r="F164" s="53">
        <f t="shared" si="6"/>
        <v>0.17799928800284801</v>
      </c>
      <c r="G164" s="48">
        <v>32</v>
      </c>
      <c r="H164" s="60">
        <v>5206.5</v>
      </c>
      <c r="I164" s="61">
        <f t="shared" si="7"/>
        <v>10.455567079612024</v>
      </c>
      <c r="J164" s="48">
        <v>11</v>
      </c>
      <c r="K164" s="64">
        <v>54436.91</v>
      </c>
      <c r="L164" s="55">
        <f t="shared" si="8"/>
        <v>1.86468068955997E-2</v>
      </c>
      <c r="M164" s="48">
        <v>5</v>
      </c>
      <c r="N164" s="50">
        <v>22472</v>
      </c>
      <c r="O164" s="50">
        <v>2919369</v>
      </c>
    </row>
    <row r="165" spans="1:15" ht="15.5" x14ac:dyDescent="0.35">
      <c r="A165">
        <v>2023</v>
      </c>
      <c r="B165" s="7" t="s">
        <v>3</v>
      </c>
      <c r="C165" s="52" t="s">
        <v>64</v>
      </c>
      <c r="D165" s="56">
        <v>12</v>
      </c>
      <c r="E165" s="64">
        <v>35228.5</v>
      </c>
      <c r="F165" s="53">
        <f t="shared" si="6"/>
        <v>0.4943153732081067</v>
      </c>
      <c r="G165" s="48">
        <v>13</v>
      </c>
      <c r="H165" s="60">
        <v>1659</v>
      </c>
      <c r="I165" s="61">
        <f t="shared" si="7"/>
        <v>21.234779987944545</v>
      </c>
      <c r="J165" s="48">
        <v>1</v>
      </c>
      <c r="K165" s="64">
        <v>32740</v>
      </c>
      <c r="L165" s="55">
        <f t="shared" si="8"/>
        <v>1.3979904634334116E-2</v>
      </c>
      <c r="M165" s="48">
        <v>6</v>
      </c>
      <c r="N165" s="50">
        <v>24276</v>
      </c>
      <c r="O165" s="50">
        <v>2341933</v>
      </c>
    </row>
    <row r="166" spans="1:15" ht="15.5" x14ac:dyDescent="0.35">
      <c r="A166">
        <v>2023</v>
      </c>
      <c r="B166" s="7" t="s">
        <v>3</v>
      </c>
      <c r="C166" s="52" t="s">
        <v>84</v>
      </c>
      <c r="D166" s="56">
        <v>8</v>
      </c>
      <c r="E166" s="64">
        <v>60018</v>
      </c>
      <c r="F166" s="53">
        <f t="shared" si="6"/>
        <v>0.50428643469490675</v>
      </c>
      <c r="G166" s="48">
        <v>11</v>
      </c>
      <c r="H166" s="60">
        <v>12984</v>
      </c>
      <c r="I166" s="61">
        <f t="shared" si="7"/>
        <v>4.6224584103512019</v>
      </c>
      <c r="J166" s="48">
        <v>41</v>
      </c>
      <c r="K166" s="64">
        <v>58278</v>
      </c>
      <c r="L166" s="55">
        <f t="shared" si="8"/>
        <v>1.1957130124630892E-2</v>
      </c>
      <c r="M166" s="48">
        <v>7</v>
      </c>
      <c r="N166" s="50">
        <v>15864</v>
      </c>
      <c r="O166" s="50">
        <v>4873912</v>
      </c>
    </row>
    <row r="167" spans="1:15" ht="15.5" x14ac:dyDescent="0.35">
      <c r="A167">
        <v>2023</v>
      </c>
      <c r="B167" s="7" t="s">
        <v>3</v>
      </c>
      <c r="C167" s="52" t="s">
        <v>55</v>
      </c>
      <c r="D167" s="56">
        <v>2</v>
      </c>
      <c r="E167" s="64">
        <v>17892.7</v>
      </c>
      <c r="F167" s="53">
        <f t="shared" si="6"/>
        <v>0.31308703819661865</v>
      </c>
      <c r="G167" s="48">
        <v>22</v>
      </c>
      <c r="H167" s="60">
        <v>2476</v>
      </c>
      <c r="I167" s="61">
        <f t="shared" si="7"/>
        <v>7.2264539579967693</v>
      </c>
      <c r="J167" s="48">
        <v>23</v>
      </c>
      <c r="K167" s="64">
        <v>17892.7</v>
      </c>
      <c r="L167" s="55">
        <f t="shared" si="8"/>
        <v>1.1711407441152349E-2</v>
      </c>
      <c r="M167" s="48">
        <v>8</v>
      </c>
      <c r="N167" s="50">
        <v>6388</v>
      </c>
      <c r="O167" s="50">
        <v>1527801</v>
      </c>
    </row>
    <row r="168" spans="1:15" ht="15.5" x14ac:dyDescent="0.35">
      <c r="A168">
        <v>2023</v>
      </c>
      <c r="B168" s="7" t="s">
        <v>3</v>
      </c>
      <c r="C168" s="52" t="s">
        <v>46</v>
      </c>
      <c r="D168" s="56">
        <v>4</v>
      </c>
      <c r="E168" s="64">
        <v>28296</v>
      </c>
      <c r="F168" s="53">
        <f t="shared" si="6"/>
        <v>0.48484848484848486</v>
      </c>
      <c r="G168" s="48">
        <v>14</v>
      </c>
      <c r="H168" s="60">
        <v>2572</v>
      </c>
      <c r="I168" s="61">
        <f t="shared" si="7"/>
        <v>11.001555209953343</v>
      </c>
      <c r="J168" s="48">
        <v>6</v>
      </c>
      <c r="K168" s="64">
        <v>22917.599999999999</v>
      </c>
      <c r="L168" s="55">
        <f t="shared" si="8"/>
        <v>9.8076900856208567E-3</v>
      </c>
      <c r="M168" s="48">
        <v>9</v>
      </c>
      <c r="N168" s="50">
        <v>8250</v>
      </c>
      <c r="O168" s="50">
        <v>2336697</v>
      </c>
    </row>
    <row r="169" spans="1:15" ht="15.5" x14ac:dyDescent="0.35">
      <c r="A169">
        <v>2023</v>
      </c>
      <c r="B169" s="7" t="s">
        <v>3</v>
      </c>
      <c r="C169" s="52" t="s">
        <v>66</v>
      </c>
      <c r="D169" s="56">
        <v>5</v>
      </c>
      <c r="E169" s="64">
        <v>10577.41</v>
      </c>
      <c r="F169" s="53">
        <f t="shared" si="6"/>
        <v>0.85338795016214364</v>
      </c>
      <c r="G169" s="48">
        <v>5</v>
      </c>
      <c r="H169" s="62">
        <v>992</v>
      </c>
      <c r="I169" s="61">
        <f t="shared" si="7"/>
        <v>10.662711693548387</v>
      </c>
      <c r="J169" s="48">
        <v>9</v>
      </c>
      <c r="K169" s="64">
        <v>10577.41</v>
      </c>
      <c r="L169" s="55">
        <f t="shared" si="8"/>
        <v>8.6808877683588696E-3</v>
      </c>
      <c r="M169" s="48">
        <v>10</v>
      </c>
      <c r="N169" s="50">
        <v>5859</v>
      </c>
      <c r="O169" s="50">
        <v>1218471</v>
      </c>
    </row>
    <row r="170" spans="1:15" ht="15.5" x14ac:dyDescent="0.35">
      <c r="A170">
        <v>2023</v>
      </c>
      <c r="B170" s="7" t="s">
        <v>3</v>
      </c>
      <c r="C170" s="52" t="s">
        <v>88</v>
      </c>
      <c r="D170" s="56">
        <v>3</v>
      </c>
      <c r="E170" s="64">
        <v>23418</v>
      </c>
      <c r="F170" s="53">
        <f t="shared" si="6"/>
        <v>0.44669446098868371</v>
      </c>
      <c r="G170" s="48">
        <v>16</v>
      </c>
      <c r="H170" s="60">
        <v>3612</v>
      </c>
      <c r="I170" s="61">
        <f t="shared" si="7"/>
        <v>6.4833887043189371</v>
      </c>
      <c r="J170" s="48">
        <v>30</v>
      </c>
      <c r="K170" s="64">
        <v>23418</v>
      </c>
      <c r="L170" s="55">
        <f t="shared" si="8"/>
        <v>8.3741497741969054E-3</v>
      </c>
      <c r="M170" s="48">
        <v>11</v>
      </c>
      <c r="N170" s="50">
        <v>6716</v>
      </c>
      <c r="O170" s="50">
        <v>2796463</v>
      </c>
    </row>
    <row r="171" spans="1:15" ht="15.5" x14ac:dyDescent="0.35">
      <c r="A171">
        <v>2023</v>
      </c>
      <c r="B171" s="7" t="s">
        <v>3</v>
      </c>
      <c r="C171" s="52" t="s">
        <v>76</v>
      </c>
      <c r="D171" s="56">
        <v>208</v>
      </c>
      <c r="E171" s="64">
        <v>928532.5</v>
      </c>
      <c r="F171" s="53">
        <f t="shared" si="6"/>
        <v>0.45828706396629826</v>
      </c>
      <c r="G171" s="48">
        <v>15</v>
      </c>
      <c r="H171" s="60">
        <v>136739</v>
      </c>
      <c r="I171" s="61">
        <f t="shared" si="7"/>
        <v>6.7905462230965563</v>
      </c>
      <c r="J171" s="48">
        <v>25</v>
      </c>
      <c r="K171" s="64">
        <v>910755</v>
      </c>
      <c r="L171" s="55">
        <f t="shared" si="8"/>
        <v>7.9009912121854094E-3</v>
      </c>
      <c r="M171" s="48">
        <v>12</v>
      </c>
      <c r="N171" s="50">
        <v>453864</v>
      </c>
      <c r="O171" s="50">
        <v>115270980</v>
      </c>
    </row>
    <row r="172" spans="1:15" ht="15.5" x14ac:dyDescent="0.35">
      <c r="A172">
        <v>2023</v>
      </c>
      <c r="B172" s="7" t="s">
        <v>3</v>
      </c>
      <c r="C172" s="52" t="s">
        <v>91</v>
      </c>
      <c r="D172" s="56">
        <v>6</v>
      </c>
      <c r="E172" s="64">
        <v>27512</v>
      </c>
      <c r="F172" s="53">
        <f t="shared" si="6"/>
        <v>0.49771878888428034</v>
      </c>
      <c r="G172" s="48">
        <v>12</v>
      </c>
      <c r="H172" s="60">
        <v>4457</v>
      </c>
      <c r="I172" s="61">
        <f t="shared" si="7"/>
        <v>6.1727619474983175</v>
      </c>
      <c r="J172" s="48">
        <v>35</v>
      </c>
      <c r="K172" s="64">
        <v>25314</v>
      </c>
      <c r="L172" s="55">
        <f t="shared" si="8"/>
        <v>6.9205552300714169E-3</v>
      </c>
      <c r="M172" s="48">
        <v>13</v>
      </c>
      <c r="N172" s="50">
        <v>12055</v>
      </c>
      <c r="O172" s="50">
        <v>3657799</v>
      </c>
    </row>
    <row r="173" spans="1:15" ht="15.5" x14ac:dyDescent="0.35">
      <c r="A173">
        <v>2023</v>
      </c>
      <c r="B173" s="7" t="s">
        <v>3</v>
      </c>
      <c r="C173" s="52" t="s">
        <v>87</v>
      </c>
      <c r="D173" s="56">
        <v>3</v>
      </c>
      <c r="E173" s="64">
        <v>28408</v>
      </c>
      <c r="F173" s="53">
        <f t="shared" si="6"/>
        <v>0.22304832713754646</v>
      </c>
      <c r="G173" s="48">
        <v>29</v>
      </c>
      <c r="H173" s="60">
        <v>3992</v>
      </c>
      <c r="I173" s="61">
        <f t="shared" si="7"/>
        <v>7.1162324649298601</v>
      </c>
      <c r="J173" s="48">
        <v>24</v>
      </c>
      <c r="K173" s="64">
        <v>28408</v>
      </c>
      <c r="L173" s="55">
        <f t="shared" si="8"/>
        <v>6.5849512723341417E-3</v>
      </c>
      <c r="M173" s="48">
        <v>14</v>
      </c>
      <c r="N173" s="50">
        <v>13450</v>
      </c>
      <c r="O173" s="50">
        <v>4314079</v>
      </c>
    </row>
    <row r="174" spans="1:15" ht="15.5" x14ac:dyDescent="0.35">
      <c r="A174">
        <v>2023</v>
      </c>
      <c r="B174" s="7" t="s">
        <v>3</v>
      </c>
      <c r="C174" s="52" t="s">
        <v>92</v>
      </c>
      <c r="D174" s="56">
        <v>2</v>
      </c>
      <c r="E174" s="64">
        <v>15306.44</v>
      </c>
      <c r="F174" s="53">
        <f t="shared" si="6"/>
        <v>0.19278966647387699</v>
      </c>
      <c r="G174" s="48">
        <v>31</v>
      </c>
      <c r="H174" s="60">
        <v>2276</v>
      </c>
      <c r="I174" s="61">
        <f t="shared" si="7"/>
        <v>6.7251493848857651</v>
      </c>
      <c r="J174" s="48">
        <v>27</v>
      </c>
      <c r="K174" s="64">
        <v>15306.44</v>
      </c>
      <c r="L174" s="55">
        <f t="shared" si="8"/>
        <v>6.4951067443884463E-3</v>
      </c>
      <c r="M174" s="48">
        <v>15</v>
      </c>
      <c r="N174" s="50">
        <v>10374</v>
      </c>
      <c r="O174" s="50">
        <v>2356611</v>
      </c>
    </row>
    <row r="175" spans="1:15" ht="15.5" x14ac:dyDescent="0.35">
      <c r="A175">
        <v>2023</v>
      </c>
      <c r="B175" s="7" t="s">
        <v>3</v>
      </c>
      <c r="C175" s="52" t="s">
        <v>62</v>
      </c>
      <c r="D175" s="56">
        <v>17</v>
      </c>
      <c r="E175" s="64">
        <v>91115.8</v>
      </c>
      <c r="F175" s="53">
        <f t="shared" si="6"/>
        <v>0.324662923494137</v>
      </c>
      <c r="G175" s="48">
        <v>20</v>
      </c>
      <c r="H175" s="60">
        <v>14759</v>
      </c>
      <c r="I175" s="61">
        <f t="shared" si="7"/>
        <v>6.1735754454908873</v>
      </c>
      <c r="J175" s="48">
        <v>33</v>
      </c>
      <c r="K175" s="64">
        <v>81330.8</v>
      </c>
      <c r="L175" s="55">
        <f t="shared" si="8"/>
        <v>6.4213959154702169E-3</v>
      </c>
      <c r="M175" s="48">
        <v>16</v>
      </c>
      <c r="N175" s="50">
        <v>52362</v>
      </c>
      <c r="O175" s="50">
        <v>12665595</v>
      </c>
    </row>
    <row r="176" spans="1:15" ht="15.5" x14ac:dyDescent="0.35">
      <c r="A176">
        <v>2023</v>
      </c>
      <c r="B176" s="7" t="s">
        <v>3</v>
      </c>
      <c r="C176" s="52" t="s">
        <v>34</v>
      </c>
      <c r="D176" s="56">
        <v>6</v>
      </c>
      <c r="E176" s="64">
        <v>15114</v>
      </c>
      <c r="F176" s="53">
        <f t="shared" si="6"/>
        <v>0.55020632737276476</v>
      </c>
      <c r="G176" s="48">
        <v>8</v>
      </c>
      <c r="H176" s="60">
        <v>2240</v>
      </c>
      <c r="I176" s="61">
        <f t="shared" si="7"/>
        <v>6.7473214285714285</v>
      </c>
      <c r="J176" s="48">
        <v>26</v>
      </c>
      <c r="K176" s="64">
        <v>15114</v>
      </c>
      <c r="L176" s="55">
        <f t="shared" si="8"/>
        <v>6.2697329203290925E-3</v>
      </c>
      <c r="M176" s="48">
        <v>17</v>
      </c>
      <c r="N176" s="50">
        <v>10905</v>
      </c>
      <c r="O176" s="50">
        <v>2410629</v>
      </c>
    </row>
    <row r="177" spans="1:15" ht="15.5" x14ac:dyDescent="0.35">
      <c r="A177">
        <v>2023</v>
      </c>
      <c r="B177" s="7" t="s">
        <v>3</v>
      </c>
      <c r="C177" s="52" t="s">
        <v>36</v>
      </c>
      <c r="D177" s="56">
        <v>2</v>
      </c>
      <c r="E177" s="64">
        <v>5258</v>
      </c>
      <c r="F177" s="53">
        <f t="shared" si="6"/>
        <v>0.31294007197621654</v>
      </c>
      <c r="G177" s="48">
        <v>23</v>
      </c>
      <c r="H177" s="62">
        <v>429.5</v>
      </c>
      <c r="I177" s="61">
        <f t="shared" si="7"/>
        <v>12.242142025611177</v>
      </c>
      <c r="J177" s="48">
        <v>5</v>
      </c>
      <c r="K177" s="64">
        <v>5218</v>
      </c>
      <c r="L177" s="55">
        <f t="shared" si="8"/>
        <v>6.2556196276359801E-3</v>
      </c>
      <c r="M177" s="48">
        <v>18</v>
      </c>
      <c r="N177" s="50">
        <v>6391</v>
      </c>
      <c r="O177" s="50">
        <v>834130</v>
      </c>
    </row>
    <row r="178" spans="1:15" ht="15.5" x14ac:dyDescent="0.35">
      <c r="A178">
        <v>2023</v>
      </c>
      <c r="B178" s="7" t="s">
        <v>3</v>
      </c>
      <c r="C178" s="52" t="s">
        <v>86</v>
      </c>
      <c r="D178" s="56">
        <v>4</v>
      </c>
      <c r="E178" s="64">
        <v>27354.58</v>
      </c>
      <c r="F178" s="53">
        <f t="shared" si="6"/>
        <v>0.23050769319426037</v>
      </c>
      <c r="G178" s="48">
        <v>27</v>
      </c>
      <c r="H178" s="60">
        <v>2590</v>
      </c>
      <c r="I178" s="61">
        <f t="shared" si="7"/>
        <v>10.561613899613901</v>
      </c>
      <c r="J178" s="48">
        <v>10</v>
      </c>
      <c r="K178" s="64">
        <v>27354.58</v>
      </c>
      <c r="L178" s="55">
        <f t="shared" si="8"/>
        <v>5.9254796939541858E-3</v>
      </c>
      <c r="M178" s="48">
        <v>19</v>
      </c>
      <c r="N178" s="50">
        <v>17353</v>
      </c>
      <c r="O178" s="50">
        <v>4616433</v>
      </c>
    </row>
    <row r="179" spans="1:15" ht="15.5" x14ac:dyDescent="0.35">
      <c r="A179">
        <v>2023</v>
      </c>
      <c r="B179" s="7" t="s">
        <v>3</v>
      </c>
      <c r="C179" s="52" t="s">
        <v>44</v>
      </c>
      <c r="D179" s="56">
        <v>6</v>
      </c>
      <c r="E179" s="64">
        <v>13720.17</v>
      </c>
      <c r="F179" s="53">
        <f t="shared" si="6"/>
        <v>0.86194512282717994</v>
      </c>
      <c r="G179" s="48">
        <v>4</v>
      </c>
      <c r="H179" s="60">
        <v>2280</v>
      </c>
      <c r="I179" s="61">
        <f t="shared" si="7"/>
        <v>6.0176184210526316</v>
      </c>
      <c r="J179" s="48">
        <v>36</v>
      </c>
      <c r="K179" s="64">
        <v>13720.17</v>
      </c>
      <c r="L179" s="55">
        <f t="shared" si="8"/>
        <v>5.5280111977101748E-3</v>
      </c>
      <c r="M179" s="48">
        <v>20</v>
      </c>
      <c r="N179" s="50">
        <v>6961</v>
      </c>
      <c r="O179" s="50">
        <v>2481936</v>
      </c>
    </row>
    <row r="180" spans="1:15" ht="15.5" x14ac:dyDescent="0.35">
      <c r="A180">
        <v>2023</v>
      </c>
      <c r="B180" s="7" t="s">
        <v>3</v>
      </c>
      <c r="C180" s="52" t="s">
        <v>24</v>
      </c>
      <c r="D180" s="56">
        <v>2</v>
      </c>
      <c r="E180" s="64">
        <v>9874.74</v>
      </c>
      <c r="F180" s="53">
        <f t="shared" si="6"/>
        <v>0.42762454564892022</v>
      </c>
      <c r="G180" s="48">
        <v>17</v>
      </c>
      <c r="H180" s="60">
        <v>1482</v>
      </c>
      <c r="I180" s="61">
        <f t="shared" si="7"/>
        <v>6.6631174089068823</v>
      </c>
      <c r="J180" s="48">
        <v>29</v>
      </c>
      <c r="K180" s="64">
        <v>9874.74</v>
      </c>
      <c r="L180" s="55">
        <f t="shared" si="8"/>
        <v>5.352986584384805E-3</v>
      </c>
      <c r="M180" s="48">
        <v>21</v>
      </c>
      <c r="N180" s="50">
        <v>4677</v>
      </c>
      <c r="O180" s="50">
        <v>1844716</v>
      </c>
    </row>
    <row r="181" spans="1:15" ht="15.5" x14ac:dyDescent="0.35">
      <c r="A181">
        <v>2023</v>
      </c>
      <c r="B181" s="7" t="s">
        <v>3</v>
      </c>
      <c r="C181" s="52" t="s">
        <v>33</v>
      </c>
      <c r="D181" s="56">
        <v>3</v>
      </c>
      <c r="E181" s="64">
        <v>8767.75</v>
      </c>
      <c r="F181" s="53">
        <f t="shared" si="6"/>
        <v>0.55005500550054998</v>
      </c>
      <c r="G181" s="48">
        <v>9</v>
      </c>
      <c r="H181" s="60">
        <v>1415.25</v>
      </c>
      <c r="I181" s="61">
        <f t="shared" si="7"/>
        <v>6.1951951951951951</v>
      </c>
      <c r="J181" s="48">
        <v>32</v>
      </c>
      <c r="K181" s="64">
        <v>8767.75</v>
      </c>
      <c r="L181" s="55">
        <f t="shared" si="8"/>
        <v>4.8992353666931897E-3</v>
      </c>
      <c r="M181" s="48">
        <v>22</v>
      </c>
      <c r="N181" s="50">
        <v>5454</v>
      </c>
      <c r="O181" s="50">
        <v>1789616</v>
      </c>
    </row>
    <row r="182" spans="1:15" ht="15.5" x14ac:dyDescent="0.35">
      <c r="A182">
        <v>2023</v>
      </c>
      <c r="B182" s="7" t="s">
        <v>3</v>
      </c>
      <c r="C182" s="52" t="s">
        <v>20</v>
      </c>
      <c r="D182" s="56">
        <v>4</v>
      </c>
      <c r="E182" s="64">
        <v>26142.03</v>
      </c>
      <c r="F182" s="53">
        <f t="shared" si="6"/>
        <v>0.29772981019724598</v>
      </c>
      <c r="G182" s="48">
        <v>25</v>
      </c>
      <c r="H182" s="60">
        <v>3313</v>
      </c>
      <c r="I182" s="61">
        <f t="shared" si="7"/>
        <v>7.8907425294295201</v>
      </c>
      <c r="J182" s="48">
        <v>20</v>
      </c>
      <c r="K182" s="64">
        <v>15866.18</v>
      </c>
      <c r="L182" s="55">
        <f t="shared" si="8"/>
        <v>4.226590187900784E-3</v>
      </c>
      <c r="M182" s="48">
        <v>23</v>
      </c>
      <c r="N182" s="50">
        <v>13435</v>
      </c>
      <c r="O182" s="50">
        <v>3753896</v>
      </c>
    </row>
    <row r="183" spans="1:15" ht="15.5" x14ac:dyDescent="0.35">
      <c r="A183">
        <v>2023</v>
      </c>
      <c r="B183" s="7" t="s">
        <v>3</v>
      </c>
      <c r="C183" s="52" t="s">
        <v>89</v>
      </c>
      <c r="D183" s="56">
        <v>3</v>
      </c>
      <c r="E183" s="64">
        <v>5414</v>
      </c>
      <c r="F183" s="53">
        <f t="shared" si="6"/>
        <v>0.51608463788061243</v>
      </c>
      <c r="G183" s="48">
        <v>10</v>
      </c>
      <c r="H183" s="62">
        <v>606</v>
      </c>
      <c r="I183" s="61">
        <f t="shared" si="7"/>
        <v>8.9339933993399345</v>
      </c>
      <c r="J183" s="48">
        <v>15</v>
      </c>
      <c r="K183" s="64">
        <v>5414</v>
      </c>
      <c r="L183" s="55">
        <f t="shared" si="8"/>
        <v>4.156050723163573E-3</v>
      </c>
      <c r="M183" s="48">
        <v>24</v>
      </c>
      <c r="N183" s="50">
        <v>5813</v>
      </c>
      <c r="O183" s="50">
        <v>1302679</v>
      </c>
    </row>
    <row r="184" spans="1:15" ht="15.5" x14ac:dyDescent="0.35">
      <c r="A184">
        <v>2023</v>
      </c>
      <c r="B184" s="7" t="s">
        <v>3</v>
      </c>
      <c r="C184" s="52" t="s">
        <v>61</v>
      </c>
      <c r="D184" s="56">
        <v>4</v>
      </c>
      <c r="E184" s="64">
        <v>15714.5</v>
      </c>
      <c r="F184" s="53">
        <f t="shared" si="6"/>
        <v>0.29555194325402689</v>
      </c>
      <c r="G184" s="48">
        <v>26</v>
      </c>
      <c r="H184" s="60">
        <v>2949</v>
      </c>
      <c r="I184" s="61">
        <f t="shared" si="7"/>
        <v>5.3287555103424893</v>
      </c>
      <c r="J184" s="48">
        <v>39</v>
      </c>
      <c r="K184" s="64">
        <v>15714.5</v>
      </c>
      <c r="L184" s="55">
        <f t="shared" si="8"/>
        <v>3.6447516920860333E-3</v>
      </c>
      <c r="M184" s="48">
        <v>25</v>
      </c>
      <c r="N184" s="50">
        <v>13534</v>
      </c>
      <c r="O184" s="50">
        <v>4311542</v>
      </c>
    </row>
    <row r="185" spans="1:15" ht="15.5" x14ac:dyDescent="0.35">
      <c r="A185">
        <v>2023</v>
      </c>
      <c r="B185" s="7" t="s">
        <v>3</v>
      </c>
      <c r="C185" s="52" t="s">
        <v>23</v>
      </c>
      <c r="D185" s="56">
        <v>1</v>
      </c>
      <c r="E185" s="64">
        <v>9378.0499999999993</v>
      </c>
      <c r="F185" s="53">
        <f t="shared" si="6"/>
        <v>0.1180080245456691</v>
      </c>
      <c r="G185" s="48">
        <v>39</v>
      </c>
      <c r="H185" s="60">
        <v>2242</v>
      </c>
      <c r="I185" s="61">
        <f t="shared" si="7"/>
        <v>4.1828947368421048</v>
      </c>
      <c r="J185" s="48">
        <v>43</v>
      </c>
      <c r="K185" s="64">
        <v>9378.0499999999993</v>
      </c>
      <c r="L185" s="55">
        <f t="shared" si="8"/>
        <v>3.5822796898277243E-3</v>
      </c>
      <c r="M185" s="48">
        <v>26</v>
      </c>
      <c r="N185" s="50">
        <v>8474</v>
      </c>
      <c r="O185" s="50">
        <v>2617900</v>
      </c>
    </row>
    <row r="186" spans="1:15" ht="15.5" x14ac:dyDescent="0.35">
      <c r="A186">
        <v>2023</v>
      </c>
      <c r="B186" s="7" t="s">
        <v>3</v>
      </c>
      <c r="C186" s="52" t="s">
        <v>40</v>
      </c>
      <c r="D186" s="56">
        <v>2</v>
      </c>
      <c r="E186" s="64">
        <v>4352.5</v>
      </c>
      <c r="F186" s="53">
        <f t="shared" si="6"/>
        <v>0.31347962382445144</v>
      </c>
      <c r="G186" s="48">
        <v>21</v>
      </c>
      <c r="H186" s="62">
        <v>255</v>
      </c>
      <c r="I186" s="61">
        <f t="shared" si="7"/>
        <v>17.068627450980394</v>
      </c>
      <c r="J186" s="48">
        <v>2</v>
      </c>
      <c r="K186" s="64">
        <v>4075</v>
      </c>
      <c r="L186" s="55">
        <f t="shared" si="8"/>
        <v>3.5077419954618856E-3</v>
      </c>
      <c r="M186" s="48">
        <v>27</v>
      </c>
      <c r="N186" s="50">
        <v>6380</v>
      </c>
      <c r="O186" s="50">
        <v>1161716</v>
      </c>
    </row>
    <row r="187" spans="1:15" ht="15.5" x14ac:dyDescent="0.35">
      <c r="A187">
        <v>2023</v>
      </c>
      <c r="B187" s="7" t="s">
        <v>3</v>
      </c>
      <c r="C187" s="52" t="s">
        <v>65</v>
      </c>
      <c r="D187" s="56">
        <v>2</v>
      </c>
      <c r="E187" s="64">
        <v>12450</v>
      </c>
      <c r="F187" s="53">
        <f t="shared" si="6"/>
        <v>0.1280901754835404</v>
      </c>
      <c r="G187" s="48">
        <v>38</v>
      </c>
      <c r="H187" s="60">
        <v>1522</v>
      </c>
      <c r="I187" s="61">
        <f t="shared" si="7"/>
        <v>8.180026281208935</v>
      </c>
      <c r="J187" s="48">
        <v>17</v>
      </c>
      <c r="K187" s="64">
        <v>12450</v>
      </c>
      <c r="L187" s="55">
        <f t="shared" si="8"/>
        <v>3.4004046071795242E-3</v>
      </c>
      <c r="M187" s="48">
        <v>28</v>
      </c>
      <c r="N187" s="50">
        <v>15614</v>
      </c>
      <c r="O187" s="50">
        <v>3661329</v>
      </c>
    </row>
    <row r="188" spans="1:15" ht="15.5" x14ac:dyDescent="0.35">
      <c r="A188">
        <v>2023</v>
      </c>
      <c r="B188" s="7" t="s">
        <v>3</v>
      </c>
      <c r="C188" s="52" t="s">
        <v>79</v>
      </c>
      <c r="D188" s="56">
        <v>2</v>
      </c>
      <c r="E188" s="64">
        <v>6301.71</v>
      </c>
      <c r="F188" s="53">
        <f t="shared" si="6"/>
        <v>0.1610305958132045</v>
      </c>
      <c r="G188" s="48">
        <v>35</v>
      </c>
      <c r="H188" s="62">
        <v>440</v>
      </c>
      <c r="I188" s="61">
        <f t="shared" si="7"/>
        <v>14.322068181818182</v>
      </c>
      <c r="J188" s="48">
        <v>4</v>
      </c>
      <c r="K188" s="64">
        <v>6301.71</v>
      </c>
      <c r="L188" s="55">
        <f t="shared" si="8"/>
        <v>3.3729593112038036E-3</v>
      </c>
      <c r="M188" s="48">
        <v>29</v>
      </c>
      <c r="N188" s="50">
        <v>12420</v>
      </c>
      <c r="O188" s="50">
        <v>1868303</v>
      </c>
    </row>
    <row r="189" spans="1:15" ht="15.5" x14ac:dyDescent="0.35">
      <c r="A189">
        <v>2023</v>
      </c>
      <c r="B189" s="7" t="s">
        <v>3</v>
      </c>
      <c r="C189" s="52" t="s">
        <v>72</v>
      </c>
      <c r="D189" s="56">
        <v>2</v>
      </c>
      <c r="E189" s="64">
        <v>6115.68</v>
      </c>
      <c r="F189" s="53">
        <f t="shared" si="6"/>
        <v>0.1737619461337967</v>
      </c>
      <c r="G189" s="48">
        <v>34</v>
      </c>
      <c r="H189" s="62">
        <v>768</v>
      </c>
      <c r="I189" s="61">
        <f t="shared" si="7"/>
        <v>7.9631250000000007</v>
      </c>
      <c r="J189" s="48">
        <v>19</v>
      </c>
      <c r="K189" s="64">
        <v>6115.68</v>
      </c>
      <c r="L189" s="55">
        <f t="shared" si="8"/>
        <v>3.1089179677511679E-3</v>
      </c>
      <c r="M189" s="48">
        <v>30</v>
      </c>
      <c r="N189" s="50">
        <v>11510</v>
      </c>
      <c r="O189" s="50">
        <v>1967141</v>
      </c>
    </row>
    <row r="190" spans="1:15" ht="15.5" x14ac:dyDescent="0.35">
      <c r="A190">
        <v>2023</v>
      </c>
      <c r="B190" s="7" t="s">
        <v>3</v>
      </c>
      <c r="C190" s="52" t="s">
        <v>83</v>
      </c>
      <c r="D190" s="56">
        <v>6</v>
      </c>
      <c r="E190" s="64">
        <v>8579.82</v>
      </c>
      <c r="F190" s="53">
        <f t="shared" si="6"/>
        <v>0.56163998876720023</v>
      </c>
      <c r="G190" s="48">
        <v>7</v>
      </c>
      <c r="H190" s="60">
        <v>1996</v>
      </c>
      <c r="I190" s="61">
        <f t="shared" si="7"/>
        <v>4.2985070140280559</v>
      </c>
      <c r="J190" s="48">
        <v>42</v>
      </c>
      <c r="K190" s="64">
        <v>8579.82</v>
      </c>
      <c r="L190" s="55">
        <f t="shared" si="8"/>
        <v>2.9149856167243501E-3</v>
      </c>
      <c r="M190" s="48">
        <v>31</v>
      </c>
      <c r="N190" s="50">
        <v>10683</v>
      </c>
      <c r="O190" s="50">
        <v>2943349</v>
      </c>
    </row>
    <row r="191" spans="1:15" ht="15.5" x14ac:dyDescent="0.35">
      <c r="A191">
        <v>2023</v>
      </c>
      <c r="B191" s="7" t="s">
        <v>3</v>
      </c>
      <c r="C191" s="52" t="s">
        <v>93</v>
      </c>
      <c r="D191" s="56">
        <v>1</v>
      </c>
      <c r="E191" s="64">
        <v>7902</v>
      </c>
      <c r="F191" s="53">
        <f t="shared" si="6"/>
        <v>0.17689722271360339</v>
      </c>
      <c r="G191" s="48">
        <v>33</v>
      </c>
      <c r="H191" s="60">
        <v>1280</v>
      </c>
      <c r="I191" s="61">
        <f t="shared" si="7"/>
        <v>6.1734375000000004</v>
      </c>
      <c r="J191" s="48">
        <v>34</v>
      </c>
      <c r="K191" s="64">
        <v>6585</v>
      </c>
      <c r="L191" s="55">
        <f t="shared" si="8"/>
        <v>2.8830038930403369E-3</v>
      </c>
      <c r="M191" s="48">
        <v>32</v>
      </c>
      <c r="N191" s="50">
        <v>5653</v>
      </c>
      <c r="O191" s="50">
        <v>2284076</v>
      </c>
    </row>
    <row r="192" spans="1:15" ht="15.5" x14ac:dyDescent="0.35">
      <c r="A192">
        <v>2023</v>
      </c>
      <c r="B192" s="7" t="s">
        <v>3</v>
      </c>
      <c r="C192" s="48" t="s">
        <v>82</v>
      </c>
      <c r="D192" s="56">
        <v>2</v>
      </c>
      <c r="E192" s="64">
        <v>4147.8</v>
      </c>
      <c r="F192" s="53">
        <f t="shared" si="6"/>
        <v>0.34118048447628796</v>
      </c>
      <c r="G192" s="48">
        <v>19</v>
      </c>
      <c r="H192" s="62">
        <v>620</v>
      </c>
      <c r="I192" s="61">
        <f t="shared" si="7"/>
        <v>6.69</v>
      </c>
      <c r="J192" s="48">
        <v>28</v>
      </c>
      <c r="K192" s="64">
        <v>4147.8</v>
      </c>
      <c r="L192" s="55">
        <f t="shared" si="8"/>
        <v>2.6838159646868365E-3</v>
      </c>
      <c r="M192" s="48">
        <v>33</v>
      </c>
      <c r="N192" s="50">
        <v>5862</v>
      </c>
      <c r="O192" s="50">
        <v>1545486</v>
      </c>
    </row>
    <row r="193" spans="1:15" ht="15.5" x14ac:dyDescent="0.35">
      <c r="A193">
        <v>2023</v>
      </c>
      <c r="B193" s="7" t="s">
        <v>3</v>
      </c>
      <c r="C193" s="52" t="s">
        <v>0</v>
      </c>
      <c r="D193" s="56">
        <v>29</v>
      </c>
      <c r="E193" s="64">
        <v>96308.38</v>
      </c>
      <c r="F193" s="53">
        <f t="shared" si="6"/>
        <v>0.96055115762975729</v>
      </c>
      <c r="G193" s="48">
        <v>3</v>
      </c>
      <c r="H193" s="60">
        <v>6537</v>
      </c>
      <c r="I193" s="61">
        <f t="shared" si="7"/>
        <v>14.732810157564632</v>
      </c>
      <c r="J193" s="48">
        <v>3</v>
      </c>
      <c r="K193" s="64">
        <v>13865.49</v>
      </c>
      <c r="L193" s="55">
        <f t="shared" si="8"/>
        <v>2.188561983283229E-3</v>
      </c>
      <c r="M193" s="48">
        <v>34</v>
      </c>
      <c r="N193" s="50">
        <v>30191</v>
      </c>
      <c r="O193" s="50">
        <v>6335434</v>
      </c>
    </row>
    <row r="194" spans="1:15" ht="15.5" x14ac:dyDescent="0.35">
      <c r="A194">
        <v>2023</v>
      </c>
      <c r="B194" s="7" t="s">
        <v>3</v>
      </c>
      <c r="C194" s="52" t="s">
        <v>52</v>
      </c>
      <c r="D194" s="56">
        <v>3</v>
      </c>
      <c r="E194" s="64">
        <v>24269.07</v>
      </c>
      <c r="F194" s="53">
        <f t="shared" ref="F194:F257" si="9">(D194/N194)*1000</f>
        <v>5.5684454756380515E-2</v>
      </c>
      <c r="G194" s="48">
        <v>42</v>
      </c>
      <c r="H194" s="60">
        <v>4120</v>
      </c>
      <c r="I194" s="61">
        <f t="shared" ref="I194:I238" si="10">E194/H194</f>
        <v>5.890550970873786</v>
      </c>
      <c r="J194" s="48">
        <v>38</v>
      </c>
      <c r="K194" s="64">
        <v>23704.07</v>
      </c>
      <c r="L194" s="55">
        <f t="shared" ref="L194:L257" si="11">K194/O194</f>
        <v>2.1686858208951128E-3</v>
      </c>
      <c r="M194" s="48">
        <v>35</v>
      </c>
      <c r="N194" s="50">
        <v>53875</v>
      </c>
      <c r="O194" s="50">
        <v>10930154</v>
      </c>
    </row>
    <row r="195" spans="1:15" ht="15.5" x14ac:dyDescent="0.35">
      <c r="A195">
        <v>2023</v>
      </c>
      <c r="B195" s="7" t="s">
        <v>3</v>
      </c>
      <c r="C195" s="52" t="s">
        <v>67</v>
      </c>
      <c r="D195" s="56">
        <v>2</v>
      </c>
      <c r="E195" s="64">
        <v>7025</v>
      </c>
      <c r="F195" s="53">
        <f t="shared" si="9"/>
        <v>0.14866572511707427</v>
      </c>
      <c r="G195" s="48">
        <v>36</v>
      </c>
      <c r="H195" s="62">
        <v>775</v>
      </c>
      <c r="I195" s="61">
        <f t="shared" si="10"/>
        <v>9.064516129032258</v>
      </c>
      <c r="J195" s="48">
        <v>14</v>
      </c>
      <c r="K195" s="64">
        <v>7025</v>
      </c>
      <c r="L195" s="55">
        <f t="shared" si="11"/>
        <v>2.163431630633083E-3</v>
      </c>
      <c r="M195" s="48">
        <v>36</v>
      </c>
      <c r="N195" s="50">
        <v>13453</v>
      </c>
      <c r="O195" s="50">
        <v>3247156</v>
      </c>
    </row>
    <row r="196" spans="1:15" ht="15.5" x14ac:dyDescent="0.35">
      <c r="A196">
        <v>2023</v>
      </c>
      <c r="B196" s="7" t="s">
        <v>3</v>
      </c>
      <c r="C196" s="52" t="s">
        <v>30</v>
      </c>
      <c r="D196" s="56">
        <v>1</v>
      </c>
      <c r="E196" s="64">
        <v>2550</v>
      </c>
      <c r="F196" s="53">
        <f t="shared" si="9"/>
        <v>7.2966070777088651E-2</v>
      </c>
      <c r="G196" s="48">
        <v>41</v>
      </c>
      <c r="H196" s="62">
        <v>300</v>
      </c>
      <c r="I196" s="61">
        <f t="shared" si="10"/>
        <v>8.5</v>
      </c>
      <c r="J196" s="48">
        <v>16</v>
      </c>
      <c r="K196" s="64">
        <v>2550</v>
      </c>
      <c r="L196" s="55">
        <f t="shared" si="11"/>
        <v>1.7788194916761712E-3</v>
      </c>
      <c r="M196" s="48">
        <v>37</v>
      </c>
      <c r="N196" s="50">
        <v>13705</v>
      </c>
      <c r="O196" s="50">
        <v>1433535</v>
      </c>
    </row>
    <row r="197" spans="1:15" ht="15.5" x14ac:dyDescent="0.35">
      <c r="A197">
        <v>2023</v>
      </c>
      <c r="B197" s="7" t="s">
        <v>3</v>
      </c>
      <c r="C197" s="52" t="s">
        <v>26</v>
      </c>
      <c r="D197" s="56">
        <v>4</v>
      </c>
      <c r="E197" s="64">
        <v>5480</v>
      </c>
      <c r="F197" s="53">
        <f t="shared" si="9"/>
        <v>0.3048315805517452</v>
      </c>
      <c r="G197" s="48">
        <v>24</v>
      </c>
      <c r="H197" s="62">
        <v>548</v>
      </c>
      <c r="I197" s="61">
        <f t="shared" si="10"/>
        <v>10</v>
      </c>
      <c r="J197" s="48">
        <v>12</v>
      </c>
      <c r="K197" s="64">
        <v>5480</v>
      </c>
      <c r="L197" s="55">
        <f t="shared" si="11"/>
        <v>1.7267581659433503E-3</v>
      </c>
      <c r="M197" s="48">
        <v>38</v>
      </c>
      <c r="N197" s="50">
        <v>13122</v>
      </c>
      <c r="O197" s="50">
        <v>3173577</v>
      </c>
    </row>
    <row r="198" spans="1:15" ht="15.5" x14ac:dyDescent="0.35">
      <c r="A198">
        <v>2023</v>
      </c>
      <c r="B198" s="7" t="s">
        <v>3</v>
      </c>
      <c r="C198" s="52" t="s">
        <v>69</v>
      </c>
      <c r="D198" s="56">
        <v>1</v>
      </c>
      <c r="E198" s="64">
        <v>1459.48</v>
      </c>
      <c r="F198" s="53">
        <f t="shared" si="9"/>
        <v>0.20554984583761562</v>
      </c>
      <c r="G198" s="48">
        <v>30</v>
      </c>
      <c r="H198" s="62">
        <v>297.85000000000002</v>
      </c>
      <c r="I198" s="61">
        <f t="shared" si="10"/>
        <v>4.9000503609199262</v>
      </c>
      <c r="J198" s="48">
        <v>40</v>
      </c>
      <c r="K198" s="64">
        <v>1459.48</v>
      </c>
      <c r="L198" s="55">
        <f t="shared" si="11"/>
        <v>7.1572467932937221E-4</v>
      </c>
      <c r="M198" s="48">
        <v>39</v>
      </c>
      <c r="N198" s="50">
        <v>4865</v>
      </c>
      <c r="O198" s="50">
        <v>2039164</v>
      </c>
    </row>
    <row r="199" spans="1:15" ht="15.5" x14ac:dyDescent="0.35">
      <c r="A199">
        <v>2023</v>
      </c>
      <c r="B199" s="7" t="s">
        <v>3</v>
      </c>
      <c r="C199" s="52" t="s">
        <v>28</v>
      </c>
      <c r="D199" s="56">
        <v>2</v>
      </c>
      <c r="E199" s="64">
        <v>1626.15</v>
      </c>
      <c r="F199" s="53">
        <f t="shared" si="9"/>
        <v>0.22922636103151864</v>
      </c>
      <c r="G199" s="48">
        <v>28</v>
      </c>
      <c r="H199" s="62">
        <v>167.5</v>
      </c>
      <c r="I199" s="61">
        <f t="shared" si="10"/>
        <v>9.7083582089552252</v>
      </c>
      <c r="J199" s="48">
        <v>13</v>
      </c>
      <c r="K199" s="64">
        <v>1458.65</v>
      </c>
      <c r="L199" s="55">
        <f t="shared" si="11"/>
        <v>6.8155450403493913E-4</v>
      </c>
      <c r="M199" s="48">
        <v>40</v>
      </c>
      <c r="N199" s="50">
        <v>8725</v>
      </c>
      <c r="O199" s="50">
        <v>2140181</v>
      </c>
    </row>
    <row r="200" spans="1:15" ht="15.5" x14ac:dyDescent="0.35">
      <c r="A200">
        <v>2023</v>
      </c>
      <c r="B200" s="7" t="s">
        <v>3</v>
      </c>
      <c r="C200" s="52" t="s">
        <v>39</v>
      </c>
      <c r="D200" s="56">
        <v>1</v>
      </c>
      <c r="E200" s="52">
        <v>629.94000000000005</v>
      </c>
      <c r="F200" s="53">
        <f t="shared" si="9"/>
        <v>0.12896569512509673</v>
      </c>
      <c r="G200" s="48">
        <v>37</v>
      </c>
      <c r="H200" s="62">
        <v>57.5</v>
      </c>
      <c r="I200" s="61">
        <f t="shared" si="10"/>
        <v>10.955478260869565</v>
      </c>
      <c r="J200" s="48">
        <v>7</v>
      </c>
      <c r="K200" s="65">
        <v>629.94000000000005</v>
      </c>
      <c r="L200" s="55">
        <f t="shared" si="11"/>
        <v>3.0756326153569735E-4</v>
      </c>
      <c r="M200" s="48"/>
      <c r="N200" s="50">
        <v>7754</v>
      </c>
      <c r="O200" s="50">
        <v>2048164</v>
      </c>
    </row>
    <row r="201" spans="1:15" ht="15.5" x14ac:dyDescent="0.35">
      <c r="A201">
        <v>2023</v>
      </c>
      <c r="B201" s="7" t="s">
        <v>3</v>
      </c>
      <c r="C201" s="52" t="s">
        <v>77</v>
      </c>
      <c r="D201" s="56">
        <v>1</v>
      </c>
      <c r="E201" s="64">
        <v>1715</v>
      </c>
      <c r="F201" s="53">
        <f t="shared" si="9"/>
        <v>9.0236419418877459E-2</v>
      </c>
      <c r="G201" s="48">
        <v>40</v>
      </c>
      <c r="H201" s="62">
        <v>210</v>
      </c>
      <c r="I201" s="61">
        <f t="shared" si="10"/>
        <v>8.1666666666666661</v>
      </c>
      <c r="J201" s="48">
        <v>18</v>
      </c>
      <c r="K201" s="64">
        <v>1617</v>
      </c>
      <c r="L201" s="55">
        <f t="shared" si="11"/>
        <v>4.9679128744214854E-4</v>
      </c>
      <c r="M201" s="48"/>
      <c r="N201" s="50">
        <v>11082</v>
      </c>
      <c r="O201" s="50">
        <v>3254888</v>
      </c>
    </row>
    <row r="202" spans="1:15" ht="15.5" x14ac:dyDescent="0.35">
      <c r="A202">
        <v>2023</v>
      </c>
      <c r="B202" s="7" t="s">
        <v>3</v>
      </c>
      <c r="C202" s="52" t="s">
        <v>73</v>
      </c>
      <c r="D202" s="56">
        <v>1</v>
      </c>
      <c r="E202" s="64">
        <v>1476</v>
      </c>
      <c r="F202" s="53">
        <f t="shared" si="9"/>
        <v>3.9416633819471816E-2</v>
      </c>
      <c r="G202" s="48"/>
      <c r="H202" s="62">
        <v>246</v>
      </c>
      <c r="I202" s="61">
        <f t="shared" si="10"/>
        <v>6</v>
      </c>
      <c r="J202" s="48">
        <v>37</v>
      </c>
      <c r="K202" s="64">
        <v>1476</v>
      </c>
      <c r="L202" s="55">
        <f t="shared" si="11"/>
        <v>3.0740950632657509E-4</v>
      </c>
      <c r="M202" s="48"/>
      <c r="N202" s="50">
        <v>25370</v>
      </c>
      <c r="O202" s="50">
        <v>4801413</v>
      </c>
    </row>
    <row r="203" spans="1:15" ht="15.5" x14ac:dyDescent="0.35">
      <c r="A203">
        <v>2023</v>
      </c>
      <c r="B203" s="7" t="s">
        <v>3</v>
      </c>
      <c r="C203" s="52" t="s">
        <v>17</v>
      </c>
      <c r="D203" s="56">
        <v>0</v>
      </c>
      <c r="E203" s="52">
        <v>0</v>
      </c>
      <c r="F203" s="53">
        <f t="shared" si="9"/>
        <v>0</v>
      </c>
      <c r="G203" s="48"/>
      <c r="H203" s="62">
        <v>0</v>
      </c>
      <c r="I203" s="61" t="e">
        <f t="shared" si="10"/>
        <v>#DIV/0!</v>
      </c>
      <c r="J203" s="48"/>
      <c r="K203" s="65">
        <v>0</v>
      </c>
      <c r="L203" s="55">
        <f t="shared" si="11"/>
        <v>0</v>
      </c>
      <c r="M203" s="48"/>
      <c r="N203" s="50">
        <v>6456</v>
      </c>
      <c r="O203" s="50">
        <v>1426819</v>
      </c>
    </row>
    <row r="204" spans="1:15" ht="15.5" x14ac:dyDescent="0.35">
      <c r="A204">
        <v>2023</v>
      </c>
      <c r="B204" s="7" t="s">
        <v>3</v>
      </c>
      <c r="C204" s="52" t="s">
        <v>22</v>
      </c>
      <c r="D204" s="56">
        <v>0</v>
      </c>
      <c r="E204" s="52">
        <v>0</v>
      </c>
      <c r="F204" s="53">
        <f t="shared" si="9"/>
        <v>0</v>
      </c>
      <c r="G204" s="48"/>
      <c r="H204" s="62">
        <v>0</v>
      </c>
      <c r="I204" s="61" t="e">
        <f t="shared" si="10"/>
        <v>#DIV/0!</v>
      </c>
      <c r="J204" s="48"/>
      <c r="K204" s="65">
        <v>0</v>
      </c>
      <c r="L204" s="55">
        <f t="shared" si="11"/>
        <v>0</v>
      </c>
      <c r="M204" s="48"/>
      <c r="N204" s="50">
        <v>17294</v>
      </c>
      <c r="O204" s="50">
        <v>3218334</v>
      </c>
    </row>
    <row r="205" spans="1:15" ht="15.5" x14ac:dyDescent="0.35">
      <c r="A205">
        <v>2023</v>
      </c>
      <c r="B205" s="7" t="s">
        <v>3</v>
      </c>
      <c r="C205" s="52" t="s">
        <v>25</v>
      </c>
      <c r="D205" s="56">
        <v>0</v>
      </c>
      <c r="E205" s="52">
        <v>0</v>
      </c>
      <c r="F205" s="53">
        <f t="shared" si="9"/>
        <v>0</v>
      </c>
      <c r="G205" s="48"/>
      <c r="H205" s="62">
        <v>0</v>
      </c>
      <c r="I205" s="61" t="e">
        <f t="shared" si="10"/>
        <v>#DIV/0!</v>
      </c>
      <c r="J205" s="48"/>
      <c r="K205" s="65">
        <v>0</v>
      </c>
      <c r="L205" s="55">
        <f t="shared" si="11"/>
        <v>0</v>
      </c>
      <c r="M205" s="48"/>
      <c r="N205" s="50">
        <v>7305</v>
      </c>
      <c r="O205" s="50">
        <v>1435667</v>
      </c>
    </row>
    <row r="206" spans="1:15" ht="15.5" x14ac:dyDescent="0.35">
      <c r="A206">
        <v>2023</v>
      </c>
      <c r="B206" s="7" t="s">
        <v>3</v>
      </c>
      <c r="C206" s="52" t="s">
        <v>41</v>
      </c>
      <c r="D206" s="56">
        <v>0</v>
      </c>
      <c r="E206" s="52">
        <v>0</v>
      </c>
      <c r="F206" s="53">
        <f t="shared" si="9"/>
        <v>0</v>
      </c>
      <c r="G206" s="48"/>
      <c r="H206" s="62">
        <v>0</v>
      </c>
      <c r="I206" s="61" t="e">
        <f t="shared" si="10"/>
        <v>#DIV/0!</v>
      </c>
      <c r="J206" s="48"/>
      <c r="K206" s="65">
        <v>0</v>
      </c>
      <c r="L206" s="55">
        <f t="shared" si="11"/>
        <v>0</v>
      </c>
      <c r="M206" s="48"/>
      <c r="N206" s="50">
        <v>2603</v>
      </c>
      <c r="O206" s="50">
        <v>751524</v>
      </c>
    </row>
    <row r="207" spans="1:15" ht="15.5" x14ac:dyDescent="0.35">
      <c r="A207">
        <v>2023</v>
      </c>
      <c r="B207" s="7" t="s">
        <v>3</v>
      </c>
      <c r="C207" s="52" t="s">
        <v>43</v>
      </c>
      <c r="D207" s="56">
        <v>0</v>
      </c>
      <c r="E207" s="52">
        <v>0</v>
      </c>
      <c r="F207" s="53">
        <f t="shared" si="9"/>
        <v>0</v>
      </c>
      <c r="G207" s="48"/>
      <c r="H207" s="62">
        <v>0</v>
      </c>
      <c r="I207" s="61" t="e">
        <f t="shared" si="10"/>
        <v>#DIV/0!</v>
      </c>
      <c r="J207" s="48"/>
      <c r="K207" s="65">
        <v>0</v>
      </c>
      <c r="L207" s="55">
        <f t="shared" si="11"/>
        <v>0</v>
      </c>
      <c r="M207" s="48"/>
      <c r="N207" s="50">
        <v>13462</v>
      </c>
      <c r="O207" s="50">
        <v>2684675</v>
      </c>
    </row>
    <row r="208" spans="1:15" ht="15.5" x14ac:dyDescent="0.35">
      <c r="A208">
        <v>2023</v>
      </c>
      <c r="B208" s="7" t="s">
        <v>3</v>
      </c>
      <c r="C208" s="52" t="s">
        <v>47</v>
      </c>
      <c r="D208" s="56">
        <v>0</v>
      </c>
      <c r="E208" s="52">
        <v>0</v>
      </c>
      <c r="F208" s="53">
        <f t="shared" si="9"/>
        <v>0</v>
      </c>
      <c r="G208" s="48"/>
      <c r="H208" s="62">
        <v>0</v>
      </c>
      <c r="I208" s="61" t="e">
        <f t="shared" si="10"/>
        <v>#DIV/0!</v>
      </c>
      <c r="J208" s="48"/>
      <c r="K208" s="65">
        <v>0</v>
      </c>
      <c r="L208" s="55">
        <f t="shared" si="11"/>
        <v>0</v>
      </c>
      <c r="M208" s="48"/>
      <c r="N208" s="50">
        <v>16750</v>
      </c>
      <c r="O208" s="50">
        <v>6116159</v>
      </c>
    </row>
    <row r="209" spans="1:15" ht="15.5" x14ac:dyDescent="0.35">
      <c r="A209">
        <v>2023</v>
      </c>
      <c r="B209" s="7" t="s">
        <v>3</v>
      </c>
      <c r="C209" s="52" t="s">
        <v>63</v>
      </c>
      <c r="D209" s="56">
        <v>0</v>
      </c>
      <c r="E209" s="52">
        <v>0</v>
      </c>
      <c r="F209" s="53">
        <f t="shared" si="9"/>
        <v>0</v>
      </c>
      <c r="G209" s="48"/>
      <c r="H209" s="62">
        <v>0</v>
      </c>
      <c r="I209" s="61" t="e">
        <f t="shared" si="10"/>
        <v>#DIV/0!</v>
      </c>
      <c r="J209" s="48"/>
      <c r="K209" s="65">
        <v>0</v>
      </c>
      <c r="L209" s="55">
        <f t="shared" si="11"/>
        <v>0</v>
      </c>
      <c r="M209" s="48"/>
      <c r="N209" s="50">
        <v>5284</v>
      </c>
      <c r="O209" s="50">
        <v>760191</v>
      </c>
    </row>
    <row r="210" spans="1:15" ht="15.5" x14ac:dyDescent="0.35">
      <c r="A210">
        <v>2023</v>
      </c>
      <c r="B210" s="7" t="s">
        <v>3</v>
      </c>
      <c r="C210" s="52" t="s">
        <v>16</v>
      </c>
      <c r="D210" s="56">
        <v>0</v>
      </c>
      <c r="E210" s="52">
        <v>0</v>
      </c>
      <c r="F210" s="53">
        <f t="shared" si="9"/>
        <v>0</v>
      </c>
      <c r="G210" s="48"/>
      <c r="H210" s="62">
        <v>0</v>
      </c>
      <c r="I210" s="61" t="e">
        <f t="shared" si="10"/>
        <v>#DIV/0!</v>
      </c>
      <c r="J210" s="48"/>
      <c r="K210" s="65">
        <v>0</v>
      </c>
      <c r="L210" s="55">
        <f t="shared" si="11"/>
        <v>0</v>
      </c>
      <c r="M210" s="48"/>
      <c r="N210" s="50">
        <v>4176</v>
      </c>
      <c r="O210" s="50">
        <v>1072221</v>
      </c>
    </row>
    <row r="211" spans="1:15" ht="15.5" x14ac:dyDescent="0.35">
      <c r="A211">
        <v>2023</v>
      </c>
      <c r="B211" s="7" t="s">
        <v>3</v>
      </c>
      <c r="C211" s="52" t="s">
        <v>27</v>
      </c>
      <c r="D211" s="56">
        <v>0</v>
      </c>
      <c r="E211" s="52">
        <v>0</v>
      </c>
      <c r="F211" s="53">
        <f t="shared" si="9"/>
        <v>0</v>
      </c>
      <c r="G211" s="48"/>
      <c r="H211" s="62">
        <v>0</v>
      </c>
      <c r="I211" s="61" t="e">
        <f t="shared" si="10"/>
        <v>#DIV/0!</v>
      </c>
      <c r="J211" s="48"/>
      <c r="K211" s="65">
        <v>0</v>
      </c>
      <c r="L211" s="55">
        <f t="shared" si="11"/>
        <v>0</v>
      </c>
      <c r="M211" s="48"/>
      <c r="N211" s="50">
        <v>12351</v>
      </c>
      <c r="O211" s="50">
        <v>2935544</v>
      </c>
    </row>
    <row r="212" spans="1:15" ht="15.5" x14ac:dyDescent="0.35">
      <c r="A212">
        <v>2023</v>
      </c>
      <c r="B212" s="7" t="s">
        <v>3</v>
      </c>
      <c r="C212" s="52" t="s">
        <v>53</v>
      </c>
      <c r="D212" s="56">
        <v>0</v>
      </c>
      <c r="E212" s="52">
        <v>0</v>
      </c>
      <c r="F212" s="53">
        <f t="shared" si="9"/>
        <v>0</v>
      </c>
      <c r="G212" s="48"/>
      <c r="H212" s="62">
        <v>0</v>
      </c>
      <c r="I212" s="61" t="e">
        <f t="shared" si="10"/>
        <v>#DIV/0!</v>
      </c>
      <c r="J212" s="48"/>
      <c r="K212" s="65">
        <v>0</v>
      </c>
      <c r="L212" s="55">
        <f t="shared" si="11"/>
        <v>0</v>
      </c>
      <c r="M212" s="48"/>
      <c r="N212" s="50">
        <v>4269</v>
      </c>
      <c r="O212" s="50">
        <v>831830</v>
      </c>
    </row>
    <row r="213" spans="1:15" ht="15.5" x14ac:dyDescent="0.35">
      <c r="A213">
        <v>2023</v>
      </c>
      <c r="B213" s="7" t="s">
        <v>3</v>
      </c>
      <c r="C213" s="52" t="s">
        <v>75</v>
      </c>
      <c r="D213" s="56">
        <v>0</v>
      </c>
      <c r="E213" s="52">
        <v>0</v>
      </c>
      <c r="F213" s="53">
        <f t="shared" si="9"/>
        <v>0</v>
      </c>
      <c r="G213" s="48"/>
      <c r="H213" s="62">
        <v>0</v>
      </c>
      <c r="I213" s="61" t="e">
        <f t="shared" si="10"/>
        <v>#DIV/0!</v>
      </c>
      <c r="J213" s="48"/>
      <c r="K213" s="65">
        <v>0</v>
      </c>
      <c r="L213" s="55">
        <f t="shared" si="11"/>
        <v>0</v>
      </c>
      <c r="M213" s="48"/>
      <c r="N213" s="50">
        <v>12452</v>
      </c>
      <c r="O213" s="50">
        <v>3249041</v>
      </c>
    </row>
    <row r="214" spans="1:15" ht="15.5" x14ac:dyDescent="0.35">
      <c r="A214">
        <v>2023</v>
      </c>
      <c r="B214" s="7" t="s">
        <v>3</v>
      </c>
      <c r="C214" s="52" t="s">
        <v>80</v>
      </c>
      <c r="D214" s="56">
        <v>0</v>
      </c>
      <c r="E214" s="52">
        <v>0</v>
      </c>
      <c r="F214" s="53">
        <f t="shared" si="9"/>
        <v>0</v>
      </c>
      <c r="G214" s="48"/>
      <c r="H214" s="62">
        <v>0</v>
      </c>
      <c r="I214" s="61" t="e">
        <f t="shared" si="10"/>
        <v>#DIV/0!</v>
      </c>
      <c r="J214" s="48"/>
      <c r="K214" s="65">
        <v>0</v>
      </c>
      <c r="L214" s="55">
        <f t="shared" si="11"/>
        <v>0</v>
      </c>
      <c r="M214" s="48"/>
      <c r="N214" s="50">
        <v>4310</v>
      </c>
      <c r="O214" s="50">
        <v>699669</v>
      </c>
    </row>
    <row r="215" spans="1:15" ht="15.5" x14ac:dyDescent="0.35">
      <c r="A215">
        <v>2023</v>
      </c>
      <c r="B215" s="7" t="s">
        <v>3</v>
      </c>
      <c r="C215" s="52" t="s">
        <v>50</v>
      </c>
      <c r="D215" s="56">
        <v>0</v>
      </c>
      <c r="E215" s="52">
        <v>0</v>
      </c>
      <c r="F215" s="53">
        <f t="shared" si="9"/>
        <v>0</v>
      </c>
      <c r="G215" s="48"/>
      <c r="H215" s="62">
        <v>0</v>
      </c>
      <c r="I215" s="61" t="e">
        <f t="shared" si="10"/>
        <v>#DIV/0!</v>
      </c>
      <c r="J215" s="48"/>
      <c r="K215" s="65">
        <v>0</v>
      </c>
      <c r="L215" s="55">
        <f t="shared" si="11"/>
        <v>0</v>
      </c>
      <c r="M215" s="48"/>
      <c r="N215" s="50">
        <v>4952</v>
      </c>
      <c r="O215" s="50">
        <v>1253378</v>
      </c>
    </row>
    <row r="216" spans="1:15" ht="15.5" x14ac:dyDescent="0.35">
      <c r="A216">
        <v>2023</v>
      </c>
      <c r="B216" s="7" t="s">
        <v>3</v>
      </c>
      <c r="C216" s="52" t="s">
        <v>60</v>
      </c>
      <c r="D216" s="56">
        <v>0</v>
      </c>
      <c r="E216" s="52">
        <v>0</v>
      </c>
      <c r="F216" s="53">
        <f t="shared" si="9"/>
        <v>0</v>
      </c>
      <c r="G216" s="48"/>
      <c r="H216" s="62">
        <v>0</v>
      </c>
      <c r="I216" s="61" t="e">
        <f t="shared" si="10"/>
        <v>#DIV/0!</v>
      </c>
      <c r="J216" s="48"/>
      <c r="K216" s="65">
        <v>0</v>
      </c>
      <c r="L216" s="55">
        <f t="shared" si="11"/>
        <v>0</v>
      </c>
      <c r="M216" s="48"/>
      <c r="N216" s="50">
        <v>9665</v>
      </c>
      <c r="O216" s="50">
        <v>2484222</v>
      </c>
    </row>
    <row r="217" spans="1:15" ht="15.5" x14ac:dyDescent="0.35">
      <c r="A217">
        <v>2023</v>
      </c>
      <c r="B217" s="7" t="s">
        <v>3</v>
      </c>
      <c r="C217" s="52" t="s">
        <v>90</v>
      </c>
      <c r="D217" s="56">
        <v>0</v>
      </c>
      <c r="E217" s="52">
        <v>0</v>
      </c>
      <c r="F217" s="53">
        <f t="shared" si="9"/>
        <v>0</v>
      </c>
      <c r="G217" s="48"/>
      <c r="H217" s="62">
        <v>0</v>
      </c>
      <c r="I217" s="61" t="e">
        <f t="shared" si="10"/>
        <v>#DIV/0!</v>
      </c>
      <c r="J217" s="48"/>
      <c r="K217" s="65">
        <v>0</v>
      </c>
      <c r="L217" s="55">
        <f t="shared" si="11"/>
        <v>0</v>
      </c>
      <c r="M217" s="48"/>
      <c r="N217" s="50">
        <v>292</v>
      </c>
      <c r="O217" s="50">
        <v>62119</v>
      </c>
    </row>
    <row r="218" spans="1:15" ht="15.5" x14ac:dyDescent="0.35">
      <c r="A218">
        <v>2023</v>
      </c>
      <c r="B218" s="7" t="s">
        <v>3</v>
      </c>
      <c r="C218" s="52" t="s">
        <v>21</v>
      </c>
      <c r="D218" s="56">
        <v>0</v>
      </c>
      <c r="E218" s="52">
        <v>0</v>
      </c>
      <c r="F218" s="53">
        <f t="shared" si="9"/>
        <v>0</v>
      </c>
      <c r="G218" s="48"/>
      <c r="H218" s="62">
        <v>0</v>
      </c>
      <c r="I218" s="61" t="e">
        <f t="shared" si="10"/>
        <v>#DIV/0!</v>
      </c>
      <c r="J218" s="48"/>
      <c r="K218" s="65">
        <v>0</v>
      </c>
      <c r="L218" s="55">
        <f t="shared" si="11"/>
        <v>0</v>
      </c>
      <c r="M218" s="48"/>
      <c r="N218" s="50">
        <v>4072</v>
      </c>
      <c r="O218" s="50">
        <v>511883</v>
      </c>
    </row>
    <row r="219" spans="1:15" ht="15.5" x14ac:dyDescent="0.35">
      <c r="A219">
        <v>2023</v>
      </c>
      <c r="B219" s="7" t="s">
        <v>3</v>
      </c>
      <c r="C219" s="52" t="s">
        <v>29</v>
      </c>
      <c r="D219" s="56">
        <v>0</v>
      </c>
      <c r="E219" s="52">
        <v>0</v>
      </c>
      <c r="F219" s="53">
        <f t="shared" si="9"/>
        <v>0</v>
      </c>
      <c r="G219" s="48"/>
      <c r="H219" s="62">
        <v>0</v>
      </c>
      <c r="I219" s="61" t="e">
        <f t="shared" si="10"/>
        <v>#DIV/0!</v>
      </c>
      <c r="J219" s="48"/>
      <c r="K219" s="65">
        <v>0</v>
      </c>
      <c r="L219" s="55">
        <f t="shared" si="11"/>
        <v>0</v>
      </c>
      <c r="M219" s="48"/>
      <c r="N219" s="50">
        <v>4799</v>
      </c>
      <c r="O219" s="50">
        <v>797175</v>
      </c>
    </row>
    <row r="220" spans="1:15" ht="15.5" x14ac:dyDescent="0.35">
      <c r="A220">
        <v>2023</v>
      </c>
      <c r="B220" s="7" t="s">
        <v>3</v>
      </c>
      <c r="C220" s="52" t="s">
        <v>31</v>
      </c>
      <c r="D220" s="56">
        <v>0</v>
      </c>
      <c r="E220" s="52">
        <v>0</v>
      </c>
      <c r="F220" s="53">
        <f t="shared" si="9"/>
        <v>0</v>
      </c>
      <c r="G220" s="48"/>
      <c r="H220" s="62">
        <v>0</v>
      </c>
      <c r="I220" s="61" t="e">
        <f t="shared" si="10"/>
        <v>#DIV/0!</v>
      </c>
      <c r="J220" s="48"/>
      <c r="K220" s="65">
        <v>0</v>
      </c>
      <c r="L220" s="55">
        <f t="shared" si="11"/>
        <v>0</v>
      </c>
      <c r="M220" s="48"/>
      <c r="N220" s="50">
        <v>4453</v>
      </c>
      <c r="O220" s="50">
        <v>1810884</v>
      </c>
    </row>
    <row r="221" spans="1:15" ht="15.5" x14ac:dyDescent="0.35">
      <c r="A221">
        <v>2023</v>
      </c>
      <c r="B221" s="7" t="s">
        <v>3</v>
      </c>
      <c r="C221" s="52" t="s">
        <v>70</v>
      </c>
      <c r="D221" s="56">
        <v>0</v>
      </c>
      <c r="E221" s="52">
        <v>0</v>
      </c>
      <c r="F221" s="53">
        <f t="shared" si="9"/>
        <v>0</v>
      </c>
      <c r="G221" s="48"/>
      <c r="H221" s="62">
        <v>0</v>
      </c>
      <c r="I221" s="61" t="e">
        <f t="shared" si="10"/>
        <v>#DIV/0!</v>
      </c>
      <c r="J221" s="48"/>
      <c r="K221" s="65">
        <v>0</v>
      </c>
      <c r="L221" s="55">
        <f t="shared" si="11"/>
        <v>0</v>
      </c>
      <c r="M221" s="48"/>
      <c r="N221" s="50">
        <v>6049</v>
      </c>
      <c r="O221" s="50">
        <v>1704180</v>
      </c>
    </row>
    <row r="222" spans="1:15" ht="15.5" x14ac:dyDescent="0.35">
      <c r="A222">
        <v>2023</v>
      </c>
      <c r="B222" s="7" t="s">
        <v>3</v>
      </c>
      <c r="C222" s="52" t="s">
        <v>35</v>
      </c>
      <c r="D222" s="56">
        <v>0</v>
      </c>
      <c r="E222" s="52">
        <v>0</v>
      </c>
      <c r="F222" s="53">
        <f t="shared" si="9"/>
        <v>0</v>
      </c>
      <c r="G222" s="48"/>
      <c r="H222" s="62">
        <v>0</v>
      </c>
      <c r="I222" s="61" t="e">
        <f t="shared" si="10"/>
        <v>#DIV/0!</v>
      </c>
      <c r="J222" s="48"/>
      <c r="K222" s="65">
        <v>0</v>
      </c>
      <c r="L222" s="55">
        <f t="shared" si="11"/>
        <v>0</v>
      </c>
      <c r="M222" s="48"/>
      <c r="N222" s="50">
        <v>529</v>
      </c>
      <c r="O222" s="50">
        <v>259872</v>
      </c>
    </row>
    <row r="223" spans="1:15" ht="15.5" x14ac:dyDescent="0.35">
      <c r="A223">
        <v>2023</v>
      </c>
      <c r="B223" s="7" t="s">
        <v>3</v>
      </c>
      <c r="C223" s="52" t="s">
        <v>45</v>
      </c>
      <c r="D223" s="56">
        <v>0</v>
      </c>
      <c r="E223" s="52">
        <v>0</v>
      </c>
      <c r="F223" s="53">
        <f t="shared" si="9"/>
        <v>0</v>
      </c>
      <c r="G223" s="48"/>
      <c r="H223" s="62">
        <v>0</v>
      </c>
      <c r="I223" s="61" t="e">
        <f t="shared" si="10"/>
        <v>#DIV/0!</v>
      </c>
      <c r="J223" s="48"/>
      <c r="K223" s="65">
        <v>0</v>
      </c>
      <c r="L223" s="55">
        <f t="shared" si="11"/>
        <v>0</v>
      </c>
      <c r="M223" s="48"/>
      <c r="N223" s="50">
        <v>5092</v>
      </c>
      <c r="O223" s="50">
        <v>1209075</v>
      </c>
    </row>
    <row r="224" spans="1:15" ht="15.5" x14ac:dyDescent="0.35">
      <c r="A224">
        <v>2023</v>
      </c>
      <c r="B224" s="7" t="s">
        <v>3</v>
      </c>
      <c r="C224" s="52" t="s">
        <v>58</v>
      </c>
      <c r="D224" s="56">
        <v>0</v>
      </c>
      <c r="E224" s="52">
        <v>0</v>
      </c>
      <c r="F224" s="53">
        <f t="shared" si="9"/>
        <v>0</v>
      </c>
      <c r="G224" s="48"/>
      <c r="H224" s="62">
        <v>0</v>
      </c>
      <c r="I224" s="61" t="e">
        <f t="shared" si="10"/>
        <v>#DIV/0!</v>
      </c>
      <c r="J224" s="48"/>
      <c r="K224" s="65">
        <v>0</v>
      </c>
      <c r="L224" s="55">
        <f t="shared" si="11"/>
        <v>0</v>
      </c>
      <c r="M224" s="48"/>
      <c r="N224" s="50">
        <v>8088</v>
      </c>
      <c r="O224" s="50">
        <v>3173285</v>
      </c>
    </row>
    <row r="225" spans="1:15" ht="15.5" x14ac:dyDescent="0.35">
      <c r="A225">
        <v>2023</v>
      </c>
      <c r="B225" s="7" t="s">
        <v>3</v>
      </c>
      <c r="C225" s="52" t="s">
        <v>71</v>
      </c>
      <c r="D225" s="56">
        <v>0</v>
      </c>
      <c r="E225" s="52">
        <v>0</v>
      </c>
      <c r="F225" s="53">
        <f t="shared" si="9"/>
        <v>0</v>
      </c>
      <c r="G225" s="48"/>
      <c r="H225" s="62">
        <v>0</v>
      </c>
      <c r="I225" s="61" t="e">
        <f t="shared" si="10"/>
        <v>#DIV/0!</v>
      </c>
      <c r="J225" s="48"/>
      <c r="K225" s="65">
        <v>0</v>
      </c>
      <c r="L225" s="55">
        <f t="shared" si="11"/>
        <v>0</v>
      </c>
      <c r="M225" s="48"/>
      <c r="N225" s="50">
        <v>4393</v>
      </c>
      <c r="O225" s="50">
        <v>1455654</v>
      </c>
    </row>
    <row r="226" spans="1:15" ht="15.5" x14ac:dyDescent="0.35">
      <c r="A226">
        <v>2023</v>
      </c>
      <c r="B226" s="7" t="s">
        <v>3</v>
      </c>
      <c r="C226" s="52" t="s">
        <v>81</v>
      </c>
      <c r="D226" s="56">
        <v>0</v>
      </c>
      <c r="E226" s="52">
        <v>0</v>
      </c>
      <c r="F226" s="53">
        <f t="shared" si="9"/>
        <v>0</v>
      </c>
      <c r="G226" s="48"/>
      <c r="H226" s="62">
        <v>0</v>
      </c>
      <c r="I226" s="61" t="e">
        <f t="shared" si="10"/>
        <v>#DIV/0!</v>
      </c>
      <c r="J226" s="48"/>
      <c r="K226" s="65">
        <v>0</v>
      </c>
      <c r="L226" s="55">
        <f t="shared" si="11"/>
        <v>0</v>
      </c>
      <c r="M226" s="48"/>
      <c r="N226" s="50">
        <v>12277</v>
      </c>
      <c r="O226" s="50">
        <v>2167811</v>
      </c>
    </row>
    <row r="227" spans="1:15" ht="15.5" x14ac:dyDescent="0.35">
      <c r="A227">
        <v>2023</v>
      </c>
      <c r="B227" s="7" t="s">
        <v>3</v>
      </c>
      <c r="C227" s="52" t="s">
        <v>37</v>
      </c>
      <c r="D227" s="56">
        <v>0</v>
      </c>
      <c r="E227" s="52">
        <v>0</v>
      </c>
      <c r="F227" s="53">
        <f t="shared" si="9"/>
        <v>0</v>
      </c>
      <c r="G227" s="48"/>
      <c r="H227" s="62">
        <v>0</v>
      </c>
      <c r="I227" s="61" t="e">
        <f t="shared" si="10"/>
        <v>#DIV/0!</v>
      </c>
      <c r="J227" s="48"/>
      <c r="K227" s="65">
        <v>0</v>
      </c>
      <c r="L227" s="55">
        <f t="shared" si="11"/>
        <v>0</v>
      </c>
      <c r="M227" s="48"/>
      <c r="N227" s="50">
        <v>7726</v>
      </c>
      <c r="O227" s="50">
        <v>1866331</v>
      </c>
    </row>
    <row r="228" spans="1:15" ht="15.5" x14ac:dyDescent="0.35">
      <c r="A228">
        <v>2023</v>
      </c>
      <c r="B228" s="7" t="s">
        <v>3</v>
      </c>
      <c r="C228" s="52" t="s">
        <v>51</v>
      </c>
      <c r="D228" s="56">
        <v>0</v>
      </c>
      <c r="E228" s="52">
        <v>0</v>
      </c>
      <c r="F228" s="53">
        <f t="shared" si="9"/>
        <v>0</v>
      </c>
      <c r="G228" s="48"/>
      <c r="H228" s="62">
        <v>0</v>
      </c>
      <c r="I228" s="61" t="e">
        <f t="shared" si="10"/>
        <v>#DIV/0!</v>
      </c>
      <c r="J228" s="48"/>
      <c r="K228" s="65">
        <v>0</v>
      </c>
      <c r="L228" s="55">
        <f t="shared" si="11"/>
        <v>0</v>
      </c>
      <c r="M228" s="48"/>
      <c r="N228" s="50">
        <v>7405</v>
      </c>
      <c r="O228" s="50">
        <v>1918786</v>
      </c>
    </row>
    <row r="229" spans="1:15" ht="15.5" x14ac:dyDescent="0.35">
      <c r="A229">
        <v>2023</v>
      </c>
      <c r="B229" s="7" t="s">
        <v>3</v>
      </c>
      <c r="C229" s="52" t="s">
        <v>48</v>
      </c>
      <c r="D229" s="56">
        <v>0</v>
      </c>
      <c r="E229" s="52">
        <v>0</v>
      </c>
      <c r="F229" s="53">
        <f t="shared" si="9"/>
        <v>0</v>
      </c>
      <c r="G229" s="48"/>
      <c r="H229" s="62">
        <v>0</v>
      </c>
      <c r="I229" s="61" t="e">
        <f t="shared" si="10"/>
        <v>#DIV/0!</v>
      </c>
      <c r="J229" s="48"/>
      <c r="K229" s="65">
        <v>0</v>
      </c>
      <c r="L229" s="55">
        <f t="shared" si="11"/>
        <v>0</v>
      </c>
      <c r="M229" s="48"/>
      <c r="N229" s="50">
        <v>1640</v>
      </c>
      <c r="O229" s="50">
        <v>267550</v>
      </c>
    </row>
    <row r="230" spans="1:15" ht="15.5" x14ac:dyDescent="0.35">
      <c r="A230">
        <v>2023</v>
      </c>
      <c r="B230" s="7" t="s">
        <v>3</v>
      </c>
      <c r="C230" s="52" t="s">
        <v>68</v>
      </c>
      <c r="D230" s="56">
        <v>0</v>
      </c>
      <c r="E230" s="52">
        <v>0</v>
      </c>
      <c r="F230" s="53">
        <f t="shared" si="9"/>
        <v>0</v>
      </c>
      <c r="G230" s="48"/>
      <c r="H230" s="62">
        <v>0</v>
      </c>
      <c r="I230" s="61" t="e">
        <f t="shared" si="10"/>
        <v>#DIV/0!</v>
      </c>
      <c r="J230" s="48"/>
      <c r="K230" s="65">
        <v>0</v>
      </c>
      <c r="L230" s="55">
        <f t="shared" si="11"/>
        <v>0</v>
      </c>
      <c r="M230" s="48"/>
      <c r="N230" s="50">
        <v>88</v>
      </c>
      <c r="O230" s="50">
        <v>12069</v>
      </c>
    </row>
    <row r="231" spans="1:15" ht="15.5" x14ac:dyDescent="0.35">
      <c r="A231">
        <v>2023</v>
      </c>
      <c r="B231" s="7" t="s">
        <v>3</v>
      </c>
      <c r="C231" s="52" t="s">
        <v>19</v>
      </c>
      <c r="D231" s="56">
        <v>0</v>
      </c>
      <c r="E231" s="52">
        <v>0</v>
      </c>
      <c r="F231" s="53">
        <f t="shared" si="9"/>
        <v>0</v>
      </c>
      <c r="G231" s="48"/>
      <c r="H231" s="62">
        <v>0</v>
      </c>
      <c r="I231" s="61" t="e">
        <f t="shared" si="10"/>
        <v>#DIV/0!</v>
      </c>
      <c r="J231" s="48"/>
      <c r="K231" s="65">
        <v>0</v>
      </c>
      <c r="L231" s="55">
        <f t="shared" si="11"/>
        <v>0</v>
      </c>
      <c r="M231" s="48"/>
      <c r="N231" s="50">
        <v>14863</v>
      </c>
      <c r="O231" s="50">
        <v>3467786</v>
      </c>
    </row>
    <row r="232" spans="1:15" ht="15.5" x14ac:dyDescent="0.35">
      <c r="A232">
        <v>2023</v>
      </c>
      <c r="B232" s="7" t="s">
        <v>3</v>
      </c>
      <c r="C232" s="52" t="s">
        <v>42</v>
      </c>
      <c r="D232" s="56">
        <v>0</v>
      </c>
      <c r="E232" s="52">
        <v>0</v>
      </c>
      <c r="F232" s="53">
        <f t="shared" si="9"/>
        <v>0</v>
      </c>
      <c r="G232" s="48"/>
      <c r="H232" s="62">
        <v>0</v>
      </c>
      <c r="I232" s="61" t="e">
        <f t="shared" si="10"/>
        <v>#DIV/0!</v>
      </c>
      <c r="J232" s="48"/>
      <c r="K232" s="65">
        <v>0</v>
      </c>
      <c r="L232" s="55">
        <f t="shared" si="11"/>
        <v>0</v>
      </c>
      <c r="M232" s="48"/>
      <c r="N232" s="50">
        <v>5612</v>
      </c>
      <c r="O232" s="50">
        <v>658119</v>
      </c>
    </row>
    <row r="233" spans="1:15" ht="15.5" x14ac:dyDescent="0.35">
      <c r="A233">
        <v>2023</v>
      </c>
      <c r="B233" s="7" t="s">
        <v>3</v>
      </c>
      <c r="C233" s="52" t="s">
        <v>54</v>
      </c>
      <c r="D233" s="56">
        <v>0</v>
      </c>
      <c r="E233" s="52">
        <v>0</v>
      </c>
      <c r="F233" s="53">
        <f t="shared" si="9"/>
        <v>0</v>
      </c>
      <c r="G233" s="48"/>
      <c r="H233" s="62">
        <v>0</v>
      </c>
      <c r="I233" s="61" t="e">
        <f t="shared" si="10"/>
        <v>#DIV/0!</v>
      </c>
      <c r="J233" s="48"/>
      <c r="K233" s="65">
        <v>0</v>
      </c>
      <c r="L233" s="55">
        <f t="shared" si="11"/>
        <v>0</v>
      </c>
      <c r="M233" s="48"/>
      <c r="N233" s="50">
        <v>4289</v>
      </c>
      <c r="O233" s="50">
        <v>696371</v>
      </c>
    </row>
    <row r="234" spans="1:15" ht="15.5" x14ac:dyDescent="0.35">
      <c r="A234">
        <v>2023</v>
      </c>
      <c r="B234" s="7" t="s">
        <v>3</v>
      </c>
      <c r="C234" s="52" t="s">
        <v>57</v>
      </c>
      <c r="D234" s="56">
        <v>0</v>
      </c>
      <c r="E234" s="52">
        <v>0</v>
      </c>
      <c r="F234" s="53">
        <f t="shared" si="9"/>
        <v>0</v>
      </c>
      <c r="G234" s="48"/>
      <c r="H234" s="62">
        <v>0</v>
      </c>
      <c r="I234" s="61" t="e">
        <f t="shared" si="10"/>
        <v>#DIV/0!</v>
      </c>
      <c r="J234" s="48"/>
      <c r="K234" s="65">
        <v>0</v>
      </c>
      <c r="L234" s="55">
        <f t="shared" si="11"/>
        <v>0</v>
      </c>
      <c r="M234" s="48"/>
      <c r="N234" s="50">
        <v>5059</v>
      </c>
      <c r="O234" s="50">
        <v>1188114</v>
      </c>
    </row>
    <row r="235" spans="1:15" ht="15.5" x14ac:dyDescent="0.35">
      <c r="A235">
        <v>2023</v>
      </c>
      <c r="B235" s="7" t="s">
        <v>3</v>
      </c>
      <c r="C235" s="52" t="s">
        <v>49</v>
      </c>
      <c r="D235" s="56">
        <v>0</v>
      </c>
      <c r="E235" s="52">
        <v>0</v>
      </c>
      <c r="F235" s="53">
        <f t="shared" si="9"/>
        <v>0</v>
      </c>
      <c r="G235" s="48"/>
      <c r="H235" s="62">
        <v>0</v>
      </c>
      <c r="I235" s="61" t="e">
        <f t="shared" si="10"/>
        <v>#DIV/0!</v>
      </c>
      <c r="J235" s="48"/>
      <c r="K235" s="65">
        <v>0</v>
      </c>
      <c r="L235" s="55">
        <f t="shared" si="11"/>
        <v>0</v>
      </c>
      <c r="M235" s="48"/>
      <c r="N235" s="50">
        <v>7086</v>
      </c>
      <c r="O235" s="50">
        <v>2036832</v>
      </c>
    </row>
    <row r="236" spans="1:15" ht="15.5" x14ac:dyDescent="0.35">
      <c r="A236">
        <v>2023</v>
      </c>
      <c r="B236" s="7" t="s">
        <v>3</v>
      </c>
      <c r="C236" s="52" t="s">
        <v>59</v>
      </c>
      <c r="D236" s="56">
        <v>0</v>
      </c>
      <c r="E236" s="52">
        <v>0</v>
      </c>
      <c r="F236" s="53">
        <f t="shared" si="9"/>
        <v>0</v>
      </c>
      <c r="G236" s="48"/>
      <c r="H236" s="62">
        <v>0</v>
      </c>
      <c r="I236" s="61" t="e">
        <f t="shared" si="10"/>
        <v>#DIV/0!</v>
      </c>
      <c r="J236" s="48"/>
      <c r="K236" s="65">
        <v>0</v>
      </c>
      <c r="L236" s="55">
        <f t="shared" si="11"/>
        <v>0</v>
      </c>
      <c r="M236" s="48"/>
      <c r="N236" s="50">
        <v>7748</v>
      </c>
      <c r="O236" s="50">
        <v>1765135</v>
      </c>
    </row>
    <row r="237" spans="1:15" ht="15.5" x14ac:dyDescent="0.35">
      <c r="A237">
        <v>2023</v>
      </c>
      <c r="B237" s="7" t="s">
        <v>3</v>
      </c>
      <c r="C237" s="52" t="s">
        <v>18</v>
      </c>
      <c r="D237" s="56">
        <v>0</v>
      </c>
      <c r="E237" s="52">
        <v>0</v>
      </c>
      <c r="F237" s="53">
        <f t="shared" si="9"/>
        <v>0</v>
      </c>
      <c r="G237" s="48"/>
      <c r="H237" s="62">
        <v>0</v>
      </c>
      <c r="I237" s="61" t="e">
        <f t="shared" si="10"/>
        <v>#DIV/0!</v>
      </c>
      <c r="J237" s="48"/>
      <c r="K237" s="65">
        <v>0</v>
      </c>
      <c r="L237" s="55">
        <f t="shared" si="11"/>
        <v>0</v>
      </c>
      <c r="M237" s="48"/>
      <c r="N237" s="50">
        <v>4200</v>
      </c>
      <c r="O237" s="50">
        <v>798599</v>
      </c>
    </row>
    <row r="238" spans="1:15" ht="15.5" x14ac:dyDescent="0.35">
      <c r="A238">
        <v>2023</v>
      </c>
      <c r="B238" s="7" t="s">
        <v>3</v>
      </c>
      <c r="C238" s="52" t="s">
        <v>74</v>
      </c>
      <c r="D238" s="56">
        <v>0</v>
      </c>
      <c r="E238" s="52">
        <v>0</v>
      </c>
      <c r="F238" s="53">
        <f t="shared" si="9"/>
        <v>0</v>
      </c>
      <c r="G238" s="48"/>
      <c r="H238" s="62">
        <v>0</v>
      </c>
      <c r="I238" s="61" t="e">
        <f t="shared" si="10"/>
        <v>#DIV/0!</v>
      </c>
      <c r="J238" s="48"/>
      <c r="K238" s="65">
        <v>0</v>
      </c>
      <c r="L238" s="55">
        <f t="shared" si="11"/>
        <v>0</v>
      </c>
      <c r="M238" s="48"/>
      <c r="N238" s="50">
        <v>2823</v>
      </c>
      <c r="O238" s="50">
        <v>863947</v>
      </c>
    </row>
    <row r="239" spans="1:15" ht="15.5" x14ac:dyDescent="0.35">
      <c r="A239">
        <v>2023</v>
      </c>
      <c r="B239" s="7" t="s">
        <v>5</v>
      </c>
      <c r="C239" s="52" t="s">
        <v>35</v>
      </c>
      <c r="D239" s="52">
        <v>14</v>
      </c>
      <c r="E239" s="58">
        <v>25002.69</v>
      </c>
      <c r="F239" s="53">
        <f t="shared" si="9"/>
        <v>26.465028355387524</v>
      </c>
      <c r="G239" s="48">
        <v>1</v>
      </c>
      <c r="H239" s="59"/>
      <c r="I239" s="53">
        <f t="shared" ref="I239:I270" si="12">E239/D239</f>
        <v>1785.9064285714285</v>
      </c>
      <c r="J239" s="48">
        <v>7</v>
      </c>
      <c r="K239" s="63">
        <v>25002.69</v>
      </c>
      <c r="L239" s="55">
        <f t="shared" si="11"/>
        <v>9.6211557997783526E-2</v>
      </c>
      <c r="M239" s="48">
        <v>3</v>
      </c>
      <c r="N239" s="50">
        <v>529</v>
      </c>
      <c r="O239" s="50">
        <v>259872</v>
      </c>
    </row>
    <row r="240" spans="1:15" ht="15.5" x14ac:dyDescent="0.35">
      <c r="A240">
        <v>2023</v>
      </c>
      <c r="B240" s="7" t="s">
        <v>5</v>
      </c>
      <c r="C240" s="52" t="s">
        <v>76</v>
      </c>
      <c r="D240" s="52">
        <v>10247</v>
      </c>
      <c r="E240" s="58">
        <v>14359473.6</v>
      </c>
      <c r="F240" s="53">
        <f t="shared" si="9"/>
        <v>22.577247809916628</v>
      </c>
      <c r="G240" s="48">
        <v>2</v>
      </c>
      <c r="H240" s="59"/>
      <c r="I240" s="53">
        <f t="shared" si="12"/>
        <v>1401.3344003122866</v>
      </c>
      <c r="J240" s="48">
        <v>10</v>
      </c>
      <c r="K240" s="63">
        <v>14359473.6</v>
      </c>
      <c r="L240" s="55">
        <f t="shared" si="11"/>
        <v>0.12457145415090598</v>
      </c>
      <c r="M240" s="48">
        <v>1</v>
      </c>
      <c r="N240" s="50">
        <v>453864</v>
      </c>
      <c r="O240" s="50">
        <v>115270980</v>
      </c>
    </row>
    <row r="241" spans="1:15" ht="15.5" x14ac:dyDescent="0.35">
      <c r="A241">
        <v>2023</v>
      </c>
      <c r="B241" s="7" t="s">
        <v>5</v>
      </c>
      <c r="C241" s="52" t="s">
        <v>52</v>
      </c>
      <c r="D241" s="52">
        <v>1112</v>
      </c>
      <c r="E241" s="58">
        <v>350691</v>
      </c>
      <c r="F241" s="53">
        <f t="shared" si="9"/>
        <v>20.640371229698378</v>
      </c>
      <c r="G241" s="48">
        <v>3</v>
      </c>
      <c r="H241" s="59"/>
      <c r="I241" s="53">
        <f t="shared" si="12"/>
        <v>315.36960431654677</v>
      </c>
      <c r="J241" s="48">
        <v>48</v>
      </c>
      <c r="K241" s="63">
        <v>350691</v>
      </c>
      <c r="L241" s="55">
        <f t="shared" si="11"/>
        <v>3.2084726345118282E-2</v>
      </c>
      <c r="M241" s="48">
        <v>12</v>
      </c>
      <c r="N241" s="50">
        <v>53875</v>
      </c>
      <c r="O241" s="50">
        <v>10930154</v>
      </c>
    </row>
    <row r="242" spans="1:15" ht="15.5" x14ac:dyDescent="0.35">
      <c r="A242">
        <v>2023</v>
      </c>
      <c r="B242" s="7" t="s">
        <v>5</v>
      </c>
      <c r="C242" s="52" t="s">
        <v>69</v>
      </c>
      <c r="D242" s="52">
        <v>100</v>
      </c>
      <c r="E242" s="58">
        <v>36073</v>
      </c>
      <c r="F242" s="53">
        <f t="shared" si="9"/>
        <v>20.554984583761563</v>
      </c>
      <c r="G242" s="48">
        <v>4</v>
      </c>
      <c r="H242" s="59"/>
      <c r="I242" s="53">
        <f t="shared" si="12"/>
        <v>360.73</v>
      </c>
      <c r="J242" s="48">
        <v>44</v>
      </c>
      <c r="K242" s="63">
        <v>36073</v>
      </c>
      <c r="L242" s="55">
        <f t="shared" si="11"/>
        <v>1.769009260657799E-2</v>
      </c>
      <c r="M242" s="48">
        <v>32</v>
      </c>
      <c r="N242" s="50">
        <v>4865</v>
      </c>
      <c r="O242" s="50">
        <v>2039164</v>
      </c>
    </row>
    <row r="243" spans="1:15" ht="15.5" x14ac:dyDescent="0.35">
      <c r="A243">
        <v>2023</v>
      </c>
      <c r="B243" s="7" t="s">
        <v>5</v>
      </c>
      <c r="C243" s="52" t="s">
        <v>74</v>
      </c>
      <c r="D243" s="52">
        <v>55</v>
      </c>
      <c r="E243" s="58">
        <v>44717.120000000003</v>
      </c>
      <c r="F243" s="53">
        <f t="shared" si="9"/>
        <v>19.482819695359545</v>
      </c>
      <c r="G243" s="48">
        <v>5</v>
      </c>
      <c r="H243" s="59"/>
      <c r="I243" s="53">
        <f t="shared" si="12"/>
        <v>813.03854545454556</v>
      </c>
      <c r="J243" s="48">
        <v>20</v>
      </c>
      <c r="K243" s="63">
        <v>44717.120000000003</v>
      </c>
      <c r="L243" s="55">
        <f t="shared" si="11"/>
        <v>5.1759100963369283E-2</v>
      </c>
      <c r="M243" s="48">
        <v>7</v>
      </c>
      <c r="N243" s="50">
        <v>2823</v>
      </c>
      <c r="O243" s="50">
        <v>863947</v>
      </c>
    </row>
    <row r="244" spans="1:15" ht="15.5" x14ac:dyDescent="0.35">
      <c r="A244">
        <v>2023</v>
      </c>
      <c r="B244" s="7" t="s">
        <v>5</v>
      </c>
      <c r="C244" s="52" t="s">
        <v>83</v>
      </c>
      <c r="D244" s="52">
        <v>194</v>
      </c>
      <c r="E244" s="58">
        <v>146850</v>
      </c>
      <c r="F244" s="53">
        <f t="shared" si="9"/>
        <v>18.159692970139474</v>
      </c>
      <c r="G244" s="48">
        <v>6</v>
      </c>
      <c r="H244" s="59"/>
      <c r="I244" s="53">
        <f t="shared" si="12"/>
        <v>756.95876288659792</v>
      </c>
      <c r="J244" s="48">
        <v>24</v>
      </c>
      <c r="K244" s="63">
        <v>146850</v>
      </c>
      <c r="L244" s="55">
        <f t="shared" si="11"/>
        <v>4.9892146666942999E-2</v>
      </c>
      <c r="M244" s="48">
        <v>8</v>
      </c>
      <c r="N244" s="50">
        <v>10683</v>
      </c>
      <c r="O244" s="50">
        <v>2943349</v>
      </c>
    </row>
    <row r="245" spans="1:15" ht="15.5" x14ac:dyDescent="0.35">
      <c r="A245">
        <v>2023</v>
      </c>
      <c r="B245" s="7" t="s">
        <v>5</v>
      </c>
      <c r="C245" s="52" t="s">
        <v>33</v>
      </c>
      <c r="D245" s="52">
        <v>99</v>
      </c>
      <c r="E245" s="58">
        <v>23553.23</v>
      </c>
      <c r="F245" s="53">
        <f t="shared" si="9"/>
        <v>18.151815181518153</v>
      </c>
      <c r="G245" s="48">
        <v>7</v>
      </c>
      <c r="H245" s="59"/>
      <c r="I245" s="53">
        <f t="shared" si="12"/>
        <v>237.91141414141413</v>
      </c>
      <c r="J245" s="48">
        <v>50</v>
      </c>
      <c r="K245" s="63">
        <v>23553.23</v>
      </c>
      <c r="L245" s="55">
        <f t="shared" si="11"/>
        <v>1.3161052426889343E-2</v>
      </c>
      <c r="M245" s="48">
        <v>40</v>
      </c>
      <c r="N245" s="50">
        <v>5454</v>
      </c>
      <c r="O245" s="50">
        <v>1789616</v>
      </c>
    </row>
    <row r="246" spans="1:15" ht="15.5" x14ac:dyDescent="0.35">
      <c r="A246">
        <v>2023</v>
      </c>
      <c r="B246" s="7" t="s">
        <v>5</v>
      </c>
      <c r="C246" s="52" t="s">
        <v>90</v>
      </c>
      <c r="D246" s="52">
        <v>5</v>
      </c>
      <c r="E246" s="58">
        <v>0</v>
      </c>
      <c r="F246" s="53">
        <f t="shared" si="9"/>
        <v>17.123287671232877</v>
      </c>
      <c r="G246" s="48">
        <v>8</v>
      </c>
      <c r="H246" s="59"/>
      <c r="I246" s="53">
        <f t="shared" si="12"/>
        <v>0</v>
      </c>
      <c r="J246" s="48"/>
      <c r="K246" s="63">
        <v>0</v>
      </c>
      <c r="L246" s="55">
        <f t="shared" si="11"/>
        <v>0</v>
      </c>
      <c r="M246" s="48"/>
      <c r="N246" s="50">
        <v>292</v>
      </c>
      <c r="O246" s="50">
        <v>62119</v>
      </c>
    </row>
    <row r="247" spans="1:15" ht="15.5" x14ac:dyDescent="0.35">
      <c r="A247">
        <v>2023</v>
      </c>
      <c r="B247" s="7" t="s">
        <v>5</v>
      </c>
      <c r="C247" s="52" t="s">
        <v>93</v>
      </c>
      <c r="D247" s="52">
        <v>87</v>
      </c>
      <c r="E247" s="58">
        <v>44576.77</v>
      </c>
      <c r="F247" s="53">
        <f t="shared" si="9"/>
        <v>15.390058376083497</v>
      </c>
      <c r="G247" s="48">
        <v>9</v>
      </c>
      <c r="H247" s="59"/>
      <c r="I247" s="53">
        <f t="shared" si="12"/>
        <v>512.37666666666667</v>
      </c>
      <c r="J247" s="48">
        <v>35</v>
      </c>
      <c r="K247" s="63">
        <v>44576.77</v>
      </c>
      <c r="L247" s="55">
        <f t="shared" si="11"/>
        <v>1.951632520108788E-2</v>
      </c>
      <c r="M247" s="48">
        <v>27</v>
      </c>
      <c r="N247" s="50">
        <v>5653</v>
      </c>
      <c r="O247" s="50">
        <v>2284076</v>
      </c>
    </row>
    <row r="248" spans="1:15" ht="15.5" x14ac:dyDescent="0.35">
      <c r="A248">
        <v>2023</v>
      </c>
      <c r="B248" s="7" t="s">
        <v>5</v>
      </c>
      <c r="C248" s="52" t="s">
        <v>53</v>
      </c>
      <c r="D248" s="52">
        <v>65</v>
      </c>
      <c r="E248" s="58">
        <v>0</v>
      </c>
      <c r="F248" s="53">
        <f t="shared" si="9"/>
        <v>15.226048254860624</v>
      </c>
      <c r="G248" s="48">
        <v>10</v>
      </c>
      <c r="H248" s="59"/>
      <c r="I248" s="53">
        <f t="shared" si="12"/>
        <v>0</v>
      </c>
      <c r="J248" s="48"/>
      <c r="K248" s="63">
        <v>0</v>
      </c>
      <c r="L248" s="55">
        <f t="shared" si="11"/>
        <v>0</v>
      </c>
      <c r="M248" s="48"/>
      <c r="N248" s="50">
        <v>4269</v>
      </c>
      <c r="O248" s="50">
        <v>831830</v>
      </c>
    </row>
    <row r="249" spans="1:15" ht="15.5" x14ac:dyDescent="0.35">
      <c r="A249">
        <v>2023</v>
      </c>
      <c r="B249" s="7" t="s">
        <v>5</v>
      </c>
      <c r="C249" s="52" t="s">
        <v>57</v>
      </c>
      <c r="D249" s="52">
        <v>74</v>
      </c>
      <c r="E249" s="58">
        <v>0</v>
      </c>
      <c r="F249" s="53">
        <f t="shared" si="9"/>
        <v>14.627396718719115</v>
      </c>
      <c r="G249" s="48">
        <v>11</v>
      </c>
      <c r="H249" s="59"/>
      <c r="I249" s="53">
        <f t="shared" si="12"/>
        <v>0</v>
      </c>
      <c r="J249" s="48"/>
      <c r="K249" s="63">
        <v>0</v>
      </c>
      <c r="L249" s="55">
        <f t="shared" si="11"/>
        <v>0</v>
      </c>
      <c r="M249" s="48"/>
      <c r="N249" s="50">
        <v>5059</v>
      </c>
      <c r="O249" s="50">
        <v>1188114</v>
      </c>
    </row>
    <row r="250" spans="1:15" ht="15.5" x14ac:dyDescent="0.35">
      <c r="A250">
        <v>2023</v>
      </c>
      <c r="B250" s="7" t="s">
        <v>5</v>
      </c>
      <c r="C250" s="52" t="s">
        <v>88</v>
      </c>
      <c r="D250" s="52">
        <v>94</v>
      </c>
      <c r="E250" s="58">
        <v>49560.43</v>
      </c>
      <c r="F250" s="53">
        <f t="shared" si="9"/>
        <v>13.996426444312091</v>
      </c>
      <c r="G250" s="48">
        <v>12</v>
      </c>
      <c r="H250" s="59"/>
      <c r="I250" s="53">
        <f t="shared" si="12"/>
        <v>527.23861702127658</v>
      </c>
      <c r="J250" s="48">
        <v>33</v>
      </c>
      <c r="K250" s="63">
        <v>49560.43</v>
      </c>
      <c r="L250" s="55">
        <f t="shared" si="11"/>
        <v>1.7722540938321017E-2</v>
      </c>
      <c r="M250" s="48">
        <v>31</v>
      </c>
      <c r="N250" s="50">
        <v>6716</v>
      </c>
      <c r="O250" s="50">
        <v>2796463</v>
      </c>
    </row>
    <row r="251" spans="1:15" ht="15.5" x14ac:dyDescent="0.35">
      <c r="A251">
        <v>2023</v>
      </c>
      <c r="B251" s="7" t="s">
        <v>5</v>
      </c>
      <c r="C251" s="52" t="s">
        <v>92</v>
      </c>
      <c r="D251" s="52">
        <v>137</v>
      </c>
      <c r="E251" s="58">
        <v>32305.64</v>
      </c>
      <c r="F251" s="53">
        <f t="shared" si="9"/>
        <v>13.206092153460576</v>
      </c>
      <c r="G251" s="48">
        <v>13</v>
      </c>
      <c r="H251" s="59"/>
      <c r="I251" s="53">
        <f t="shared" si="12"/>
        <v>235.80759124087592</v>
      </c>
      <c r="J251" s="48">
        <v>51</v>
      </c>
      <c r="K251" s="63">
        <v>32305.64</v>
      </c>
      <c r="L251" s="55">
        <f t="shared" si="11"/>
        <v>1.3708516170042489E-2</v>
      </c>
      <c r="M251" s="48">
        <v>38</v>
      </c>
      <c r="N251" s="50">
        <v>10374</v>
      </c>
      <c r="O251" s="50">
        <v>2356611</v>
      </c>
    </row>
    <row r="252" spans="1:15" ht="15.5" x14ac:dyDescent="0.35">
      <c r="A252">
        <v>2023</v>
      </c>
      <c r="B252" s="7" t="s">
        <v>5</v>
      </c>
      <c r="C252" s="52" t="s">
        <v>16</v>
      </c>
      <c r="D252" s="52">
        <v>53</v>
      </c>
      <c r="E252" s="58">
        <v>43879.98</v>
      </c>
      <c r="F252" s="53">
        <f t="shared" si="9"/>
        <v>12.691570881226053</v>
      </c>
      <c r="G252" s="48">
        <v>14</v>
      </c>
      <c r="H252" s="59"/>
      <c r="I252" s="53">
        <f t="shared" si="12"/>
        <v>827.92415094339628</v>
      </c>
      <c r="J252" s="48">
        <v>19</v>
      </c>
      <c r="K252" s="63">
        <v>26879.98</v>
      </c>
      <c r="L252" s="55">
        <f t="shared" si="11"/>
        <v>2.5069439975527432E-2</v>
      </c>
      <c r="M252" s="48">
        <v>20</v>
      </c>
      <c r="N252" s="50">
        <v>4176</v>
      </c>
      <c r="O252" s="50">
        <v>1072221</v>
      </c>
    </row>
    <row r="253" spans="1:15" ht="15.5" x14ac:dyDescent="0.35">
      <c r="A253">
        <v>2023</v>
      </c>
      <c r="B253" s="7" t="s">
        <v>5</v>
      </c>
      <c r="C253" s="52" t="s">
        <v>62</v>
      </c>
      <c r="D253" s="52">
        <v>637</v>
      </c>
      <c r="E253" s="58">
        <v>0</v>
      </c>
      <c r="F253" s="53">
        <f t="shared" si="9"/>
        <v>12.165310721515603</v>
      </c>
      <c r="G253" s="48">
        <v>15</v>
      </c>
      <c r="H253" s="59"/>
      <c r="I253" s="53">
        <f t="shared" si="12"/>
        <v>0</v>
      </c>
      <c r="J253" s="48"/>
      <c r="K253" s="63">
        <v>0</v>
      </c>
      <c r="L253" s="55">
        <f t="shared" si="11"/>
        <v>0</v>
      </c>
      <c r="M253" s="48"/>
      <c r="N253" s="50">
        <v>52362</v>
      </c>
      <c r="O253" s="50">
        <v>12665595</v>
      </c>
    </row>
    <row r="254" spans="1:15" ht="15.5" x14ac:dyDescent="0.35">
      <c r="A254">
        <v>2023</v>
      </c>
      <c r="B254" s="7" t="s">
        <v>5</v>
      </c>
      <c r="C254" s="52" t="s">
        <v>70</v>
      </c>
      <c r="D254" s="52">
        <v>73</v>
      </c>
      <c r="E254" s="58">
        <v>45505</v>
      </c>
      <c r="F254" s="53">
        <f t="shared" si="9"/>
        <v>12.068110431476276</v>
      </c>
      <c r="G254" s="48">
        <v>16</v>
      </c>
      <c r="H254" s="59"/>
      <c r="I254" s="53">
        <f t="shared" si="12"/>
        <v>623.35616438356169</v>
      </c>
      <c r="J254" s="48">
        <v>25</v>
      </c>
      <c r="K254" s="63">
        <v>45505</v>
      </c>
      <c r="L254" s="55">
        <f t="shared" si="11"/>
        <v>2.6701991573660058E-2</v>
      </c>
      <c r="M254" s="48">
        <v>18</v>
      </c>
      <c r="N254" s="50">
        <v>6049</v>
      </c>
      <c r="O254" s="50">
        <v>1704180</v>
      </c>
    </row>
    <row r="255" spans="1:15" ht="15.5" x14ac:dyDescent="0.35">
      <c r="A255">
        <v>2023</v>
      </c>
      <c r="B255" s="7" t="s">
        <v>5</v>
      </c>
      <c r="C255" s="52" t="s">
        <v>17</v>
      </c>
      <c r="D255" s="52">
        <v>77</v>
      </c>
      <c r="E255" s="58">
        <v>36482</v>
      </c>
      <c r="F255" s="53">
        <f t="shared" si="9"/>
        <v>11.926889714993806</v>
      </c>
      <c r="G255" s="48">
        <v>17</v>
      </c>
      <c r="H255" s="59"/>
      <c r="I255" s="53">
        <f t="shared" si="12"/>
        <v>473.79220779220782</v>
      </c>
      <c r="J255" s="48">
        <v>38</v>
      </c>
      <c r="K255" s="63">
        <v>36482</v>
      </c>
      <c r="L255" s="55">
        <f t="shared" si="11"/>
        <v>2.5568765204276086E-2</v>
      </c>
      <c r="M255" s="48">
        <v>19</v>
      </c>
      <c r="N255" s="50">
        <v>6456</v>
      </c>
      <c r="O255" s="50">
        <v>1426819</v>
      </c>
    </row>
    <row r="256" spans="1:15" ht="15.5" x14ac:dyDescent="0.35">
      <c r="A256">
        <v>2023</v>
      </c>
      <c r="B256" s="7" t="s">
        <v>5</v>
      </c>
      <c r="C256" s="52" t="s">
        <v>61</v>
      </c>
      <c r="D256" s="52">
        <v>158</v>
      </c>
      <c r="E256" s="58">
        <v>88071.53</v>
      </c>
      <c r="F256" s="53">
        <f t="shared" si="9"/>
        <v>11.674301758534062</v>
      </c>
      <c r="G256" s="48">
        <v>18</v>
      </c>
      <c r="H256" s="59"/>
      <c r="I256" s="53">
        <f t="shared" si="12"/>
        <v>557.414746835443</v>
      </c>
      <c r="J256" s="48">
        <v>29</v>
      </c>
      <c r="K256" s="63">
        <v>88071.53</v>
      </c>
      <c r="L256" s="55">
        <f t="shared" si="11"/>
        <v>2.0426921505113483E-2</v>
      </c>
      <c r="M256" s="48">
        <v>26</v>
      </c>
      <c r="N256" s="50">
        <v>13534</v>
      </c>
      <c r="O256" s="50">
        <v>4311542</v>
      </c>
    </row>
    <row r="257" spans="1:15" ht="15.5" x14ac:dyDescent="0.35">
      <c r="A257">
        <v>2023</v>
      </c>
      <c r="B257" s="7" t="s">
        <v>5</v>
      </c>
      <c r="C257" s="52" t="s">
        <v>39</v>
      </c>
      <c r="D257" s="52">
        <v>88</v>
      </c>
      <c r="E257" s="58">
        <v>35294</v>
      </c>
      <c r="F257" s="53">
        <f t="shared" si="9"/>
        <v>11.348981171008512</v>
      </c>
      <c r="G257" s="48">
        <v>19</v>
      </c>
      <c r="H257" s="59"/>
      <c r="I257" s="53">
        <f t="shared" si="12"/>
        <v>401.06818181818181</v>
      </c>
      <c r="J257" s="48">
        <v>43</v>
      </c>
      <c r="K257" s="63">
        <v>35294</v>
      </c>
      <c r="L257" s="55">
        <f t="shared" si="11"/>
        <v>1.723201852976617E-2</v>
      </c>
      <c r="M257" s="48">
        <v>33</v>
      </c>
      <c r="N257" s="50">
        <v>7754</v>
      </c>
      <c r="O257" s="50">
        <v>2048164</v>
      </c>
    </row>
    <row r="258" spans="1:15" ht="15.5" x14ac:dyDescent="0.35">
      <c r="A258">
        <v>2023</v>
      </c>
      <c r="B258" s="7" t="s">
        <v>5</v>
      </c>
      <c r="C258" s="52" t="s">
        <v>0</v>
      </c>
      <c r="D258" s="52">
        <v>341</v>
      </c>
      <c r="E258" s="58">
        <v>25684.9</v>
      </c>
      <c r="F258" s="53">
        <f t="shared" ref="F258:F321" si="13">(D258/N258)*1000</f>
        <v>11.294756715577488</v>
      </c>
      <c r="G258" s="48">
        <v>20</v>
      </c>
      <c r="H258" s="59"/>
      <c r="I258" s="53">
        <f t="shared" si="12"/>
        <v>75.322287390029331</v>
      </c>
      <c r="J258" s="48">
        <v>59</v>
      </c>
      <c r="K258" s="63">
        <v>25684.9</v>
      </c>
      <c r="L258" s="55">
        <f t="shared" ref="L258:L321" si="14">K258/O258</f>
        <v>4.0541658235252707E-3</v>
      </c>
      <c r="M258" s="48">
        <v>54</v>
      </c>
      <c r="N258" s="50">
        <v>30191</v>
      </c>
      <c r="O258" s="50">
        <v>6335434</v>
      </c>
    </row>
    <row r="259" spans="1:15" ht="15.5" x14ac:dyDescent="0.35">
      <c r="A259">
        <v>2023</v>
      </c>
      <c r="B259" s="7" t="s">
        <v>5</v>
      </c>
      <c r="C259" s="52" t="s">
        <v>18</v>
      </c>
      <c r="D259" s="52">
        <v>47</v>
      </c>
      <c r="E259" s="58">
        <v>0</v>
      </c>
      <c r="F259" s="53">
        <f t="shared" si="13"/>
        <v>11.19047619047619</v>
      </c>
      <c r="G259" s="48">
        <v>21</v>
      </c>
      <c r="H259" s="59"/>
      <c r="I259" s="53">
        <f t="shared" si="12"/>
        <v>0</v>
      </c>
      <c r="J259" s="48"/>
      <c r="K259" s="63">
        <v>0</v>
      </c>
      <c r="L259" s="55">
        <f t="shared" si="14"/>
        <v>0</v>
      </c>
      <c r="M259" s="48"/>
      <c r="N259" s="50">
        <v>4200</v>
      </c>
      <c r="O259" s="50">
        <v>798599</v>
      </c>
    </row>
    <row r="260" spans="1:15" ht="15.5" x14ac:dyDescent="0.35">
      <c r="A260">
        <v>2023</v>
      </c>
      <c r="B260" s="7" t="s">
        <v>5</v>
      </c>
      <c r="C260" s="52" t="s">
        <v>49</v>
      </c>
      <c r="D260" s="52">
        <v>78</v>
      </c>
      <c r="E260" s="58">
        <v>0</v>
      </c>
      <c r="F260" s="53">
        <f t="shared" si="13"/>
        <v>11.00762066045724</v>
      </c>
      <c r="G260" s="48">
        <v>22</v>
      </c>
      <c r="H260" s="59"/>
      <c r="I260" s="53">
        <f t="shared" si="12"/>
        <v>0</v>
      </c>
      <c r="J260" s="48"/>
      <c r="K260" s="63">
        <v>0</v>
      </c>
      <c r="L260" s="55">
        <f t="shared" si="14"/>
        <v>0</v>
      </c>
      <c r="M260" s="48"/>
      <c r="N260" s="50">
        <v>7086</v>
      </c>
      <c r="O260" s="50">
        <v>2036832</v>
      </c>
    </row>
    <row r="261" spans="1:15" ht="15.5" x14ac:dyDescent="0.35">
      <c r="A261">
        <v>2023</v>
      </c>
      <c r="B261" s="7" t="s">
        <v>5</v>
      </c>
      <c r="C261" s="52" t="s">
        <v>59</v>
      </c>
      <c r="D261" s="52">
        <v>79</v>
      </c>
      <c r="E261" s="58">
        <v>79159.179999999993</v>
      </c>
      <c r="F261" s="53">
        <f t="shared" si="13"/>
        <v>10.196179659266909</v>
      </c>
      <c r="G261" s="48">
        <v>23</v>
      </c>
      <c r="H261" s="59"/>
      <c r="I261" s="53">
        <f t="shared" si="12"/>
        <v>1002.0149367088607</v>
      </c>
      <c r="J261" s="48">
        <v>15</v>
      </c>
      <c r="K261" s="63">
        <v>79159.179999999993</v>
      </c>
      <c r="L261" s="55">
        <f t="shared" si="14"/>
        <v>4.4845963623178962E-2</v>
      </c>
      <c r="M261" s="48">
        <v>9</v>
      </c>
      <c r="N261" s="50">
        <v>7748</v>
      </c>
      <c r="O261" s="50">
        <v>1765135</v>
      </c>
    </row>
    <row r="262" spans="1:15" ht="15.5" x14ac:dyDescent="0.35">
      <c r="A262">
        <v>2023</v>
      </c>
      <c r="B262" s="7" t="s">
        <v>5</v>
      </c>
      <c r="C262" s="52" t="s">
        <v>27</v>
      </c>
      <c r="D262" s="52">
        <v>118</v>
      </c>
      <c r="E262" s="58">
        <v>312036.38</v>
      </c>
      <c r="F262" s="53">
        <f t="shared" si="13"/>
        <v>9.5538822767387259</v>
      </c>
      <c r="G262" s="48">
        <v>24</v>
      </c>
      <c r="H262" s="59"/>
      <c r="I262" s="53">
        <f t="shared" si="12"/>
        <v>2644.3761016949152</v>
      </c>
      <c r="J262" s="48">
        <v>2</v>
      </c>
      <c r="K262" s="63">
        <v>312036.38</v>
      </c>
      <c r="L262" s="55">
        <f t="shared" si="14"/>
        <v>0.10629593015808995</v>
      </c>
      <c r="M262" s="48">
        <v>2</v>
      </c>
      <c r="N262" s="50">
        <v>12351</v>
      </c>
      <c r="O262" s="50">
        <v>2935544</v>
      </c>
    </row>
    <row r="263" spans="1:15" ht="15.5" x14ac:dyDescent="0.35">
      <c r="A263">
        <v>2023</v>
      </c>
      <c r="B263" s="7" t="s">
        <v>5</v>
      </c>
      <c r="C263" s="52" t="s">
        <v>51</v>
      </c>
      <c r="D263" s="52">
        <v>70</v>
      </c>
      <c r="E263" s="58">
        <v>56452.88</v>
      </c>
      <c r="F263" s="53">
        <f t="shared" si="13"/>
        <v>9.4530722484807566</v>
      </c>
      <c r="G263" s="48">
        <v>25</v>
      </c>
      <c r="H263" s="59"/>
      <c r="I263" s="53">
        <f t="shared" si="12"/>
        <v>806.4697142857143</v>
      </c>
      <c r="J263" s="48">
        <v>21</v>
      </c>
      <c r="K263" s="63">
        <v>56452.88</v>
      </c>
      <c r="L263" s="55">
        <f t="shared" si="14"/>
        <v>2.94211444111016E-2</v>
      </c>
      <c r="M263" s="48">
        <v>17</v>
      </c>
      <c r="N263" s="50">
        <v>7405</v>
      </c>
      <c r="O263" s="50">
        <v>1918786</v>
      </c>
    </row>
    <row r="264" spans="1:15" ht="15.5" x14ac:dyDescent="0.35">
      <c r="A264">
        <v>2023</v>
      </c>
      <c r="B264" s="7" t="s">
        <v>5</v>
      </c>
      <c r="C264" s="52" t="s">
        <v>58</v>
      </c>
      <c r="D264" s="52">
        <v>75</v>
      </c>
      <c r="E264" s="58">
        <v>26285</v>
      </c>
      <c r="F264" s="53">
        <f t="shared" si="13"/>
        <v>9.2729970326409497</v>
      </c>
      <c r="G264" s="48">
        <v>26</v>
      </c>
      <c r="H264" s="59"/>
      <c r="I264" s="53">
        <f t="shared" si="12"/>
        <v>350.46666666666664</v>
      </c>
      <c r="J264" s="48">
        <v>45</v>
      </c>
      <c r="K264" s="63">
        <v>26285</v>
      </c>
      <c r="L264" s="55">
        <f t="shared" si="14"/>
        <v>8.2832143976982846E-3</v>
      </c>
      <c r="M264" s="48">
        <v>45</v>
      </c>
      <c r="N264" s="50">
        <v>8088</v>
      </c>
      <c r="O264" s="50">
        <v>3173285</v>
      </c>
    </row>
    <row r="265" spans="1:15" ht="15.5" x14ac:dyDescent="0.35">
      <c r="A265">
        <v>2023</v>
      </c>
      <c r="B265" s="7" t="s">
        <v>5</v>
      </c>
      <c r="C265" s="52" t="s">
        <v>31</v>
      </c>
      <c r="D265" s="52">
        <v>41</v>
      </c>
      <c r="E265" s="58">
        <v>1630.15</v>
      </c>
      <c r="F265" s="53">
        <f t="shared" si="13"/>
        <v>9.2072759937121056</v>
      </c>
      <c r="G265" s="48">
        <v>27</v>
      </c>
      <c r="H265" s="59"/>
      <c r="I265" s="53">
        <f t="shared" si="12"/>
        <v>39.759756097560981</v>
      </c>
      <c r="J265" s="48">
        <v>63</v>
      </c>
      <c r="K265" s="63">
        <v>1630.15</v>
      </c>
      <c r="L265" s="55">
        <f t="shared" si="14"/>
        <v>9.0019570552282756E-4</v>
      </c>
      <c r="M265" s="48">
        <v>62</v>
      </c>
      <c r="N265" s="50">
        <v>4453</v>
      </c>
      <c r="O265" s="50">
        <v>1810884</v>
      </c>
    </row>
    <row r="266" spans="1:15" ht="15.5" x14ac:dyDescent="0.35">
      <c r="A266">
        <v>2023</v>
      </c>
      <c r="B266" s="7" t="s">
        <v>5</v>
      </c>
      <c r="C266" s="52" t="s">
        <v>38</v>
      </c>
      <c r="D266" s="52">
        <v>310</v>
      </c>
      <c r="E266" s="58">
        <v>304298.18</v>
      </c>
      <c r="F266" s="53">
        <f t="shared" si="13"/>
        <v>9.2056421677802529</v>
      </c>
      <c r="G266" s="48">
        <v>28</v>
      </c>
      <c r="H266" s="59"/>
      <c r="I266" s="53">
        <f t="shared" si="12"/>
        <v>981.60703225806446</v>
      </c>
      <c r="J266" s="48">
        <v>16</v>
      </c>
      <c r="K266" s="63">
        <v>304298.18</v>
      </c>
      <c r="L266" s="55">
        <f t="shared" si="14"/>
        <v>3.6186913482791849E-2</v>
      </c>
      <c r="M266" s="48">
        <v>11</v>
      </c>
      <c r="N266" s="50">
        <v>33675</v>
      </c>
      <c r="O266" s="50">
        <v>8409067</v>
      </c>
    </row>
    <row r="267" spans="1:15" ht="15.5" x14ac:dyDescent="0.35">
      <c r="A267">
        <v>2023</v>
      </c>
      <c r="B267" s="7" t="s">
        <v>5</v>
      </c>
      <c r="C267" s="52" t="s">
        <v>63</v>
      </c>
      <c r="D267" s="52">
        <v>48</v>
      </c>
      <c r="E267" s="58">
        <v>16500</v>
      </c>
      <c r="F267" s="53">
        <f t="shared" si="13"/>
        <v>9.0840272520817571</v>
      </c>
      <c r="G267" s="48">
        <v>29</v>
      </c>
      <c r="H267" s="59"/>
      <c r="I267" s="53">
        <f t="shared" si="12"/>
        <v>343.75</v>
      </c>
      <c r="J267" s="48">
        <v>46</v>
      </c>
      <c r="K267" s="63">
        <v>16500</v>
      </c>
      <c r="L267" s="55">
        <f t="shared" si="14"/>
        <v>2.170507148861273E-2</v>
      </c>
      <c r="M267" s="48">
        <v>23</v>
      </c>
      <c r="N267" s="50">
        <v>5284</v>
      </c>
      <c r="O267" s="50">
        <v>760191</v>
      </c>
    </row>
    <row r="268" spans="1:15" ht="15.5" x14ac:dyDescent="0.35">
      <c r="A268">
        <v>2023</v>
      </c>
      <c r="B268" s="7" t="s">
        <v>5</v>
      </c>
      <c r="C268" s="52" t="s">
        <v>67</v>
      </c>
      <c r="D268" s="52">
        <v>122</v>
      </c>
      <c r="E268" s="58">
        <v>102856.76</v>
      </c>
      <c r="F268" s="53">
        <f t="shared" si="13"/>
        <v>9.0686092321415295</v>
      </c>
      <c r="G268" s="48">
        <v>30</v>
      </c>
      <c r="H268" s="59"/>
      <c r="I268" s="53">
        <f t="shared" si="12"/>
        <v>843.08819672131142</v>
      </c>
      <c r="J268" s="48">
        <v>18</v>
      </c>
      <c r="K268" s="63">
        <v>102856.76</v>
      </c>
      <c r="L268" s="55">
        <f t="shared" si="14"/>
        <v>3.1675952741414333E-2</v>
      </c>
      <c r="M268" s="48">
        <v>13</v>
      </c>
      <c r="N268" s="50">
        <v>13453</v>
      </c>
      <c r="O268" s="50">
        <v>3247156</v>
      </c>
    </row>
    <row r="269" spans="1:15" ht="15.5" x14ac:dyDescent="0.35">
      <c r="A269">
        <v>2023</v>
      </c>
      <c r="B269" s="7" t="s">
        <v>5</v>
      </c>
      <c r="C269" s="52" t="s">
        <v>21</v>
      </c>
      <c r="D269" s="52">
        <v>36</v>
      </c>
      <c r="E269" s="58">
        <v>9962.6</v>
      </c>
      <c r="F269" s="53">
        <f t="shared" si="13"/>
        <v>8.840864440078585</v>
      </c>
      <c r="G269" s="48">
        <v>31</v>
      </c>
      <c r="H269" s="59"/>
      <c r="I269" s="53">
        <f t="shared" si="12"/>
        <v>276.73888888888888</v>
      </c>
      <c r="J269" s="48">
        <v>49</v>
      </c>
      <c r="K269" s="63">
        <v>9962.6</v>
      </c>
      <c r="L269" s="55">
        <f t="shared" si="14"/>
        <v>1.9462650644776248E-2</v>
      </c>
      <c r="M269" s="48">
        <v>28</v>
      </c>
      <c r="N269" s="50">
        <v>4072</v>
      </c>
      <c r="O269" s="50">
        <v>511883</v>
      </c>
    </row>
    <row r="270" spans="1:15" ht="15.5" x14ac:dyDescent="0.35">
      <c r="A270">
        <v>2023</v>
      </c>
      <c r="B270" s="7" t="s">
        <v>5</v>
      </c>
      <c r="C270" s="52" t="s">
        <v>73</v>
      </c>
      <c r="D270" s="52">
        <v>211</v>
      </c>
      <c r="E270" s="58">
        <v>70528.240000000005</v>
      </c>
      <c r="F270" s="53">
        <f t="shared" si="13"/>
        <v>8.3169097359085544</v>
      </c>
      <c r="G270" s="48">
        <v>32</v>
      </c>
      <c r="H270" s="59"/>
      <c r="I270" s="53">
        <f t="shared" si="12"/>
        <v>334.25706161137441</v>
      </c>
      <c r="J270" s="48">
        <v>47</v>
      </c>
      <c r="K270" s="63">
        <v>70528.240000000005</v>
      </c>
      <c r="L270" s="55">
        <f t="shared" si="14"/>
        <v>1.4689059241519113E-2</v>
      </c>
      <c r="M270" s="48">
        <v>36</v>
      </c>
      <c r="N270" s="50">
        <v>25370</v>
      </c>
      <c r="O270" s="50">
        <v>4801413</v>
      </c>
    </row>
    <row r="271" spans="1:15" ht="15.5" x14ac:dyDescent="0.35">
      <c r="A271">
        <v>2023</v>
      </c>
      <c r="B271" s="7" t="s">
        <v>5</v>
      </c>
      <c r="C271" s="52" t="s">
        <v>89</v>
      </c>
      <c r="D271" s="52">
        <v>48</v>
      </c>
      <c r="E271" s="58">
        <v>7702.4</v>
      </c>
      <c r="F271" s="53">
        <f t="shared" si="13"/>
        <v>8.2573542060897989</v>
      </c>
      <c r="G271" s="48">
        <v>33</v>
      </c>
      <c r="H271" s="59"/>
      <c r="I271" s="53">
        <f t="shared" ref="I271:I302" si="15">E271/D271</f>
        <v>160.46666666666667</v>
      </c>
      <c r="J271" s="48">
        <v>54</v>
      </c>
      <c r="K271" s="63">
        <v>7702.4</v>
      </c>
      <c r="L271" s="55">
        <f t="shared" si="14"/>
        <v>5.9127382877900078E-3</v>
      </c>
      <c r="M271" s="48">
        <v>48</v>
      </c>
      <c r="N271" s="50">
        <v>5813</v>
      </c>
      <c r="O271" s="50">
        <v>1302679</v>
      </c>
    </row>
    <row r="272" spans="1:15" ht="15.5" x14ac:dyDescent="0.35">
      <c r="A272">
        <v>2023</v>
      </c>
      <c r="B272" s="7" t="s">
        <v>5</v>
      </c>
      <c r="C272" s="52" t="s">
        <v>30</v>
      </c>
      <c r="D272" s="52">
        <v>108</v>
      </c>
      <c r="E272" s="58">
        <v>137096</v>
      </c>
      <c r="F272" s="53">
        <f t="shared" si="13"/>
        <v>7.8803356439255747</v>
      </c>
      <c r="G272" s="48">
        <v>34</v>
      </c>
      <c r="H272" s="59"/>
      <c r="I272" s="53">
        <f t="shared" si="15"/>
        <v>1269.4074074074074</v>
      </c>
      <c r="J272" s="48">
        <v>13</v>
      </c>
      <c r="K272" s="63">
        <v>137096</v>
      </c>
      <c r="L272" s="55">
        <f t="shared" si="14"/>
        <v>9.5634916482680923E-2</v>
      </c>
      <c r="M272" s="48">
        <v>4</v>
      </c>
      <c r="N272" s="50">
        <v>13705</v>
      </c>
      <c r="O272" s="50">
        <v>1433535</v>
      </c>
    </row>
    <row r="273" spans="1:15" ht="15.5" x14ac:dyDescent="0.35">
      <c r="A273">
        <v>2023</v>
      </c>
      <c r="B273" s="7" t="s">
        <v>5</v>
      </c>
      <c r="C273" s="52" t="s">
        <v>47</v>
      </c>
      <c r="D273" s="52">
        <v>130</v>
      </c>
      <c r="E273" s="58">
        <v>516539.37</v>
      </c>
      <c r="F273" s="53">
        <f t="shared" si="13"/>
        <v>7.7611940298507456</v>
      </c>
      <c r="G273" s="48">
        <v>35</v>
      </c>
      <c r="H273" s="59"/>
      <c r="I273" s="53">
        <f t="shared" si="15"/>
        <v>3973.3797692307694</v>
      </c>
      <c r="J273" s="48">
        <v>1</v>
      </c>
      <c r="K273" s="63">
        <v>516539.37</v>
      </c>
      <c r="L273" s="55">
        <f t="shared" si="14"/>
        <v>8.4454862929495458E-2</v>
      </c>
      <c r="M273" s="48">
        <v>5</v>
      </c>
      <c r="N273" s="50">
        <v>16750</v>
      </c>
      <c r="O273" s="50">
        <v>6116159</v>
      </c>
    </row>
    <row r="274" spans="1:15" ht="15.5" x14ac:dyDescent="0.35">
      <c r="A274">
        <v>2023</v>
      </c>
      <c r="B274" s="7" t="s">
        <v>5</v>
      </c>
      <c r="C274" s="52" t="s">
        <v>19</v>
      </c>
      <c r="D274" s="52">
        <v>115</v>
      </c>
      <c r="E274" s="58">
        <v>4755.1099999999997</v>
      </c>
      <c r="F274" s="53">
        <f t="shared" si="13"/>
        <v>7.7373343201237974</v>
      </c>
      <c r="G274" s="48">
        <v>36</v>
      </c>
      <c r="H274" s="59"/>
      <c r="I274" s="53">
        <f t="shared" si="15"/>
        <v>41.34878260869565</v>
      </c>
      <c r="J274" s="48">
        <v>62</v>
      </c>
      <c r="K274" s="63">
        <v>4755.1099999999997</v>
      </c>
      <c r="L274" s="55">
        <f t="shared" si="14"/>
        <v>1.3712235991494284E-3</v>
      </c>
      <c r="M274" s="48">
        <v>59</v>
      </c>
      <c r="N274" s="50">
        <v>14863</v>
      </c>
      <c r="O274" s="50">
        <v>3467786</v>
      </c>
    </row>
    <row r="275" spans="1:15" ht="15.5" x14ac:dyDescent="0.35">
      <c r="A275">
        <v>2023</v>
      </c>
      <c r="B275" s="7" t="s">
        <v>5</v>
      </c>
      <c r="C275" s="52" t="s">
        <v>81</v>
      </c>
      <c r="D275" s="52">
        <v>94</v>
      </c>
      <c r="E275" s="58">
        <v>45061</v>
      </c>
      <c r="F275" s="53">
        <f t="shared" si="13"/>
        <v>7.6565936303657249</v>
      </c>
      <c r="G275" s="48">
        <v>37</v>
      </c>
      <c r="H275" s="59"/>
      <c r="I275" s="53">
        <f t="shared" si="15"/>
        <v>479.37234042553189</v>
      </c>
      <c r="J275" s="48">
        <v>36</v>
      </c>
      <c r="K275" s="63">
        <v>45061</v>
      </c>
      <c r="L275" s="55">
        <f t="shared" si="14"/>
        <v>2.0786406195005009E-2</v>
      </c>
      <c r="M275" s="48">
        <v>25</v>
      </c>
      <c r="N275" s="50">
        <v>12277</v>
      </c>
      <c r="O275" s="50">
        <v>2167811</v>
      </c>
    </row>
    <row r="276" spans="1:15" ht="15.5" x14ac:dyDescent="0.35">
      <c r="A276">
        <v>2023</v>
      </c>
      <c r="B276" s="7" t="s">
        <v>5</v>
      </c>
      <c r="C276" s="52" t="s">
        <v>20</v>
      </c>
      <c r="D276" s="52">
        <v>101</v>
      </c>
      <c r="E276" s="58">
        <v>17000</v>
      </c>
      <c r="F276" s="53">
        <f t="shared" si="13"/>
        <v>7.5176777074804617</v>
      </c>
      <c r="G276" s="48">
        <v>38</v>
      </c>
      <c r="H276" s="59"/>
      <c r="I276" s="53">
        <f t="shared" si="15"/>
        <v>168.31683168316832</v>
      </c>
      <c r="J276" s="48">
        <v>53</v>
      </c>
      <c r="K276" s="63">
        <v>17000</v>
      </c>
      <c r="L276" s="55">
        <f t="shared" si="14"/>
        <v>4.5286283903443253E-3</v>
      </c>
      <c r="M276" s="48">
        <v>51</v>
      </c>
      <c r="N276" s="50">
        <v>13435</v>
      </c>
      <c r="O276" s="50">
        <v>3753896</v>
      </c>
    </row>
    <row r="277" spans="1:15" ht="15.5" x14ac:dyDescent="0.35">
      <c r="A277">
        <v>2023</v>
      </c>
      <c r="B277" s="7" t="s">
        <v>5</v>
      </c>
      <c r="C277" s="52" t="s">
        <v>60</v>
      </c>
      <c r="D277" s="52">
        <v>72</v>
      </c>
      <c r="E277" s="58">
        <v>34500</v>
      </c>
      <c r="F277" s="53">
        <f t="shared" si="13"/>
        <v>7.4495602690118989</v>
      </c>
      <c r="G277" s="48">
        <v>39</v>
      </c>
      <c r="H277" s="59"/>
      <c r="I277" s="53">
        <f t="shared" si="15"/>
        <v>479.16666666666669</v>
      </c>
      <c r="J277" s="48">
        <v>37</v>
      </c>
      <c r="K277" s="63">
        <v>34500</v>
      </c>
      <c r="L277" s="55">
        <f t="shared" si="14"/>
        <v>1.3887647722305012E-2</v>
      </c>
      <c r="M277" s="48">
        <v>37</v>
      </c>
      <c r="N277" s="50">
        <v>9665</v>
      </c>
      <c r="O277" s="50">
        <v>2484222</v>
      </c>
    </row>
    <row r="278" spans="1:15" ht="15.5" x14ac:dyDescent="0.35">
      <c r="A278">
        <v>2023</v>
      </c>
      <c r="B278" s="7" t="s">
        <v>5</v>
      </c>
      <c r="C278" s="52" t="s">
        <v>32</v>
      </c>
      <c r="D278" s="52">
        <v>40</v>
      </c>
      <c r="E278" s="58">
        <v>23372</v>
      </c>
      <c r="F278" s="53">
        <f t="shared" si="13"/>
        <v>6.995452955578874</v>
      </c>
      <c r="G278" s="48">
        <v>40</v>
      </c>
      <c r="H278" s="59"/>
      <c r="I278" s="53">
        <f t="shared" si="15"/>
        <v>584.29999999999995</v>
      </c>
      <c r="J278" s="48">
        <v>27</v>
      </c>
      <c r="K278" s="63">
        <v>23372</v>
      </c>
      <c r="L278" s="55">
        <f t="shared" si="14"/>
        <v>1.836760034515874E-2</v>
      </c>
      <c r="M278" s="48">
        <v>30</v>
      </c>
      <c r="N278" s="50">
        <v>5718</v>
      </c>
      <c r="O278" s="50">
        <v>1272458</v>
      </c>
    </row>
    <row r="279" spans="1:15" ht="15.5" x14ac:dyDescent="0.35">
      <c r="A279">
        <v>2023</v>
      </c>
      <c r="B279" s="7" t="s">
        <v>5</v>
      </c>
      <c r="C279" s="52" t="s">
        <v>23</v>
      </c>
      <c r="D279" s="52">
        <v>59</v>
      </c>
      <c r="E279" s="58">
        <v>82532.25</v>
      </c>
      <c r="F279" s="53">
        <f t="shared" si="13"/>
        <v>6.9624734481944772</v>
      </c>
      <c r="G279" s="48">
        <v>41</v>
      </c>
      <c r="H279" s="59"/>
      <c r="I279" s="53">
        <f t="shared" si="15"/>
        <v>1398.8516949152543</v>
      </c>
      <c r="J279" s="48">
        <v>11</v>
      </c>
      <c r="K279" s="63">
        <v>82532.25</v>
      </c>
      <c r="L279" s="55">
        <f t="shared" si="14"/>
        <v>3.1526127812368694E-2</v>
      </c>
      <c r="M279" s="48">
        <v>14</v>
      </c>
      <c r="N279" s="50">
        <v>8474</v>
      </c>
      <c r="O279" s="50">
        <v>2617900</v>
      </c>
    </row>
    <row r="280" spans="1:15" ht="15.5" x14ac:dyDescent="0.35">
      <c r="A280">
        <v>2023</v>
      </c>
      <c r="B280" s="7" t="s">
        <v>5</v>
      </c>
      <c r="C280" s="52" t="s">
        <v>26</v>
      </c>
      <c r="D280" s="52">
        <v>90</v>
      </c>
      <c r="E280" s="58">
        <v>0</v>
      </c>
      <c r="F280" s="53">
        <f t="shared" si="13"/>
        <v>6.8587105624142657</v>
      </c>
      <c r="G280" s="48">
        <v>42</v>
      </c>
      <c r="H280" s="59"/>
      <c r="I280" s="53">
        <f t="shared" si="15"/>
        <v>0</v>
      </c>
      <c r="J280" s="48"/>
      <c r="K280" s="63">
        <v>0</v>
      </c>
      <c r="L280" s="55">
        <f t="shared" si="14"/>
        <v>0</v>
      </c>
      <c r="M280" s="48"/>
      <c r="N280" s="50">
        <v>13122</v>
      </c>
      <c r="O280" s="50">
        <v>3173577</v>
      </c>
    </row>
    <row r="281" spans="1:15" ht="15.5" x14ac:dyDescent="0.35">
      <c r="A281">
        <v>2023</v>
      </c>
      <c r="B281" s="7" t="s">
        <v>5</v>
      </c>
      <c r="C281" s="52" t="s">
        <v>42</v>
      </c>
      <c r="D281" s="52">
        <v>37</v>
      </c>
      <c r="E281" s="58">
        <v>6364.8</v>
      </c>
      <c r="F281" s="53">
        <f t="shared" si="13"/>
        <v>6.5930149679258738</v>
      </c>
      <c r="G281" s="48">
        <v>43</v>
      </c>
      <c r="H281" s="59"/>
      <c r="I281" s="53">
        <f t="shared" si="15"/>
        <v>172.02162162162162</v>
      </c>
      <c r="J281" s="48">
        <v>52</v>
      </c>
      <c r="K281" s="63">
        <v>6364.8</v>
      </c>
      <c r="L281" s="55">
        <f t="shared" si="14"/>
        <v>9.6711992815888929E-3</v>
      </c>
      <c r="M281" s="48">
        <v>44</v>
      </c>
      <c r="N281" s="50">
        <v>5612</v>
      </c>
      <c r="O281" s="50">
        <v>658119</v>
      </c>
    </row>
    <row r="282" spans="1:15" ht="15.5" x14ac:dyDescent="0.35">
      <c r="A282">
        <v>2023</v>
      </c>
      <c r="B282" s="7" t="s">
        <v>5</v>
      </c>
      <c r="C282" s="52" t="s">
        <v>84</v>
      </c>
      <c r="D282" s="52">
        <v>104</v>
      </c>
      <c r="E282" s="58">
        <v>104742</v>
      </c>
      <c r="F282" s="53">
        <f t="shared" si="13"/>
        <v>6.5557236510337873</v>
      </c>
      <c r="G282" s="48">
        <v>44</v>
      </c>
      <c r="H282" s="59"/>
      <c r="I282" s="53">
        <f t="shared" si="15"/>
        <v>1007.1346153846154</v>
      </c>
      <c r="J282" s="48">
        <v>14</v>
      </c>
      <c r="K282" s="63">
        <v>104742</v>
      </c>
      <c r="L282" s="55">
        <f t="shared" si="14"/>
        <v>2.1490334663407957E-2</v>
      </c>
      <c r="M282" s="48">
        <v>24</v>
      </c>
      <c r="N282" s="50">
        <v>15864</v>
      </c>
      <c r="O282" s="50">
        <v>4873912</v>
      </c>
    </row>
    <row r="283" spans="1:15" ht="15.5" x14ac:dyDescent="0.35">
      <c r="A283">
        <v>2023</v>
      </c>
      <c r="B283" s="7" t="s">
        <v>5</v>
      </c>
      <c r="C283" s="52" t="s">
        <v>82</v>
      </c>
      <c r="D283" s="52">
        <v>38</v>
      </c>
      <c r="E283" s="58">
        <v>920</v>
      </c>
      <c r="F283" s="53">
        <f t="shared" si="13"/>
        <v>6.4824292050494705</v>
      </c>
      <c r="G283" s="48">
        <v>45</v>
      </c>
      <c r="H283" s="59"/>
      <c r="I283" s="53">
        <f t="shared" si="15"/>
        <v>24.210526315789473</v>
      </c>
      <c r="J283" s="48">
        <v>64</v>
      </c>
      <c r="K283" s="63">
        <v>920</v>
      </c>
      <c r="L283" s="55">
        <f t="shared" si="14"/>
        <v>5.9528200190749059E-4</v>
      </c>
      <c r="M283" s="48">
        <v>63</v>
      </c>
      <c r="N283" s="50">
        <v>5862</v>
      </c>
      <c r="O283" s="50">
        <v>1545486</v>
      </c>
    </row>
    <row r="284" spans="1:15" ht="15.5" x14ac:dyDescent="0.35">
      <c r="A284">
        <v>2023</v>
      </c>
      <c r="B284" s="7" t="s">
        <v>5</v>
      </c>
      <c r="C284" s="52" t="s">
        <v>25</v>
      </c>
      <c r="D284" s="52">
        <v>47</v>
      </c>
      <c r="E284" s="58">
        <v>24247.7</v>
      </c>
      <c r="F284" s="53">
        <f t="shared" si="13"/>
        <v>6.4339493497604376</v>
      </c>
      <c r="G284" s="48">
        <v>46</v>
      </c>
      <c r="H284" s="59"/>
      <c r="I284" s="53">
        <f t="shared" si="15"/>
        <v>515.90851063829791</v>
      </c>
      <c r="J284" s="48">
        <v>34</v>
      </c>
      <c r="K284" s="63">
        <v>24247.7</v>
      </c>
      <c r="L284" s="55">
        <f t="shared" si="14"/>
        <v>1.688950153482667E-2</v>
      </c>
      <c r="M284" s="48">
        <v>34</v>
      </c>
      <c r="N284" s="50">
        <v>7305</v>
      </c>
      <c r="O284" s="50">
        <v>1435667</v>
      </c>
    </row>
    <row r="285" spans="1:15" ht="15.5" x14ac:dyDescent="0.35">
      <c r="A285">
        <v>2023</v>
      </c>
      <c r="B285" s="7" t="s">
        <v>5</v>
      </c>
      <c r="C285" s="52" t="s">
        <v>87</v>
      </c>
      <c r="D285" s="52">
        <v>82</v>
      </c>
      <c r="E285" s="58">
        <v>191438.24</v>
      </c>
      <c r="F285" s="53">
        <f t="shared" si="13"/>
        <v>6.0966542750929369</v>
      </c>
      <c r="G285" s="48">
        <v>47</v>
      </c>
      <c r="H285" s="59"/>
      <c r="I285" s="53">
        <f t="shared" si="15"/>
        <v>2334.6126829268292</v>
      </c>
      <c r="J285" s="48">
        <v>4</v>
      </c>
      <c r="K285" s="63">
        <v>163419.79</v>
      </c>
      <c r="L285" s="55">
        <f t="shared" si="14"/>
        <v>3.7880574277847023E-2</v>
      </c>
      <c r="M285" s="48">
        <v>10</v>
      </c>
      <c r="N285" s="50">
        <v>13450</v>
      </c>
      <c r="O285" s="50">
        <v>4314079</v>
      </c>
    </row>
    <row r="286" spans="1:15" ht="15.5" x14ac:dyDescent="0.35">
      <c r="A286">
        <v>2023</v>
      </c>
      <c r="B286" s="7" t="s">
        <v>5</v>
      </c>
      <c r="C286" s="52" t="s">
        <v>65</v>
      </c>
      <c r="D286" s="52">
        <v>95</v>
      </c>
      <c r="E286" s="58">
        <v>59200</v>
      </c>
      <c r="F286" s="53">
        <f t="shared" si="13"/>
        <v>6.0842833354681698</v>
      </c>
      <c r="G286" s="48">
        <v>48</v>
      </c>
      <c r="H286" s="59"/>
      <c r="I286" s="53">
        <f t="shared" si="15"/>
        <v>623.15789473684208</v>
      </c>
      <c r="J286" s="48">
        <v>26</v>
      </c>
      <c r="K286" s="63">
        <v>59200</v>
      </c>
      <c r="L286" s="55">
        <f t="shared" si="14"/>
        <v>1.6168992188355651E-2</v>
      </c>
      <c r="M286" s="48">
        <v>35</v>
      </c>
      <c r="N286" s="50">
        <v>15614</v>
      </c>
      <c r="O286" s="50">
        <v>3661329</v>
      </c>
    </row>
    <row r="287" spans="1:15" ht="15.5" x14ac:dyDescent="0.35">
      <c r="A287">
        <v>2023</v>
      </c>
      <c r="B287" s="7" t="s">
        <v>5</v>
      </c>
      <c r="C287" s="52" t="s">
        <v>91</v>
      </c>
      <c r="D287" s="52">
        <v>73</v>
      </c>
      <c r="E287" s="58">
        <v>100943.95</v>
      </c>
      <c r="F287" s="53">
        <f t="shared" si="13"/>
        <v>6.0555785980920787</v>
      </c>
      <c r="G287" s="48">
        <v>49</v>
      </c>
      <c r="H287" s="59"/>
      <c r="I287" s="53">
        <f t="shared" si="15"/>
        <v>1382.7938356164384</v>
      </c>
      <c r="J287" s="48">
        <v>12</v>
      </c>
      <c r="K287" s="63">
        <v>89139.95</v>
      </c>
      <c r="L287" s="55">
        <f t="shared" si="14"/>
        <v>2.4369832787422163E-2</v>
      </c>
      <c r="M287" s="48">
        <v>21</v>
      </c>
      <c r="N287" s="50">
        <v>12055</v>
      </c>
      <c r="O287" s="50">
        <v>3657799</v>
      </c>
    </row>
    <row r="288" spans="1:15" ht="15.5" x14ac:dyDescent="0.35">
      <c r="A288">
        <v>2023</v>
      </c>
      <c r="B288" s="7" t="s">
        <v>5</v>
      </c>
      <c r="C288" s="52" t="s">
        <v>43</v>
      </c>
      <c r="D288" s="52">
        <v>79</v>
      </c>
      <c r="E288" s="58">
        <v>0</v>
      </c>
      <c r="F288" s="53">
        <f t="shared" si="13"/>
        <v>5.8683702273064924</v>
      </c>
      <c r="G288" s="48">
        <v>50</v>
      </c>
      <c r="H288" s="59"/>
      <c r="I288" s="53">
        <f t="shared" si="15"/>
        <v>0</v>
      </c>
      <c r="J288" s="48"/>
      <c r="K288" s="63">
        <v>0</v>
      </c>
      <c r="L288" s="55">
        <f t="shared" si="14"/>
        <v>0</v>
      </c>
      <c r="M288" s="48"/>
      <c r="N288" s="50">
        <v>13462</v>
      </c>
      <c r="O288" s="50">
        <v>2684675</v>
      </c>
    </row>
    <row r="289" spans="1:15" ht="15.5" x14ac:dyDescent="0.35">
      <c r="A289">
        <v>2023</v>
      </c>
      <c r="B289" s="7" t="s">
        <v>5</v>
      </c>
      <c r="C289" s="52" t="s">
        <v>56</v>
      </c>
      <c r="D289" s="52">
        <v>61</v>
      </c>
      <c r="E289" s="58">
        <v>33567.64</v>
      </c>
      <c r="F289" s="53">
        <f t="shared" si="13"/>
        <v>5.7201800450112525</v>
      </c>
      <c r="G289" s="48">
        <v>51</v>
      </c>
      <c r="H289" s="59"/>
      <c r="I289" s="53">
        <f t="shared" si="15"/>
        <v>550.28918032786885</v>
      </c>
      <c r="J289" s="48">
        <v>30</v>
      </c>
      <c r="K289" s="63">
        <v>33567.64</v>
      </c>
      <c r="L289" s="55">
        <f t="shared" si="14"/>
        <v>1.8732820065226273E-2</v>
      </c>
      <c r="M289" s="48">
        <v>29</v>
      </c>
      <c r="N289" s="50">
        <v>10664</v>
      </c>
      <c r="O289" s="50">
        <v>1791916</v>
      </c>
    </row>
    <row r="290" spans="1:15" ht="15.5" x14ac:dyDescent="0.35">
      <c r="A290">
        <v>2023</v>
      </c>
      <c r="B290" s="7" t="s">
        <v>5</v>
      </c>
      <c r="C290" s="52" t="s">
        <v>78</v>
      </c>
      <c r="D290" s="52">
        <v>561</v>
      </c>
      <c r="E290" s="58">
        <v>78923.399999999994</v>
      </c>
      <c r="F290" s="53">
        <f t="shared" si="13"/>
        <v>5.5696755490250585</v>
      </c>
      <c r="G290" s="48">
        <v>52</v>
      </c>
      <c r="H290" s="59"/>
      <c r="I290" s="53">
        <f t="shared" si="15"/>
        <v>140.68342245989305</v>
      </c>
      <c r="J290" s="48">
        <v>56</v>
      </c>
      <c r="K290" s="63">
        <v>44171.29</v>
      </c>
      <c r="L290" s="55">
        <f t="shared" si="14"/>
        <v>1.805856363836765E-3</v>
      </c>
      <c r="M290" s="48">
        <v>58</v>
      </c>
      <c r="N290" s="50">
        <v>100724</v>
      </c>
      <c r="O290" s="50">
        <v>24460024</v>
      </c>
    </row>
    <row r="291" spans="1:15" ht="15.5" x14ac:dyDescent="0.35">
      <c r="A291">
        <v>2023</v>
      </c>
      <c r="B291" s="7" t="s">
        <v>5</v>
      </c>
      <c r="C291" s="52" t="s">
        <v>46</v>
      </c>
      <c r="D291" s="52">
        <v>44</v>
      </c>
      <c r="E291" s="58">
        <v>6276</v>
      </c>
      <c r="F291" s="53">
        <f t="shared" si="13"/>
        <v>5.333333333333333</v>
      </c>
      <c r="G291" s="48">
        <v>53</v>
      </c>
      <c r="H291" s="59"/>
      <c r="I291" s="53">
        <f t="shared" si="15"/>
        <v>142.63636363636363</v>
      </c>
      <c r="J291" s="48">
        <v>55</v>
      </c>
      <c r="K291" s="63">
        <v>6276</v>
      </c>
      <c r="L291" s="55">
        <f t="shared" si="14"/>
        <v>2.6858424519738758E-3</v>
      </c>
      <c r="M291" s="48">
        <v>56</v>
      </c>
      <c r="N291" s="50">
        <v>8250</v>
      </c>
      <c r="O291" s="50">
        <v>2336697</v>
      </c>
    </row>
    <row r="292" spans="1:15" ht="15.5" x14ac:dyDescent="0.35">
      <c r="A292">
        <v>2023</v>
      </c>
      <c r="B292" s="7" t="s">
        <v>5</v>
      </c>
      <c r="C292" s="52" t="s">
        <v>72</v>
      </c>
      <c r="D292" s="52">
        <v>57</v>
      </c>
      <c r="E292" s="58">
        <v>26754.17</v>
      </c>
      <c r="F292" s="53">
        <f t="shared" si="13"/>
        <v>4.9522154648132055</v>
      </c>
      <c r="G292" s="48">
        <v>54</v>
      </c>
      <c r="H292" s="59"/>
      <c r="I292" s="53">
        <f t="shared" si="15"/>
        <v>469.37140350877189</v>
      </c>
      <c r="J292" s="48">
        <v>39</v>
      </c>
      <c r="K292" s="63">
        <v>26754.17</v>
      </c>
      <c r="L292" s="55">
        <f t="shared" si="14"/>
        <v>1.3600534989611827E-2</v>
      </c>
      <c r="M292" s="48">
        <v>39</v>
      </c>
      <c r="N292" s="50">
        <v>11510</v>
      </c>
      <c r="O292" s="50">
        <v>1967141</v>
      </c>
    </row>
    <row r="293" spans="1:15" ht="15.5" x14ac:dyDescent="0.35">
      <c r="A293">
        <v>2023</v>
      </c>
      <c r="B293" s="7" t="s">
        <v>5</v>
      </c>
      <c r="C293" s="52" t="s">
        <v>44</v>
      </c>
      <c r="D293" s="52">
        <v>34</v>
      </c>
      <c r="E293" s="58">
        <v>77981.679999999993</v>
      </c>
      <c r="F293" s="53">
        <f t="shared" si="13"/>
        <v>4.8843556960206866</v>
      </c>
      <c r="G293" s="48">
        <v>55</v>
      </c>
      <c r="H293" s="59"/>
      <c r="I293" s="53">
        <f t="shared" si="15"/>
        <v>2293.5788235294117</v>
      </c>
      <c r="J293" s="48">
        <v>5</v>
      </c>
      <c r="K293" s="63">
        <v>77981.679999999993</v>
      </c>
      <c r="L293" s="55">
        <f t="shared" si="14"/>
        <v>3.1419698171105133E-2</v>
      </c>
      <c r="M293" s="48">
        <v>15</v>
      </c>
      <c r="N293" s="50">
        <v>6961</v>
      </c>
      <c r="O293" s="50">
        <v>2481936</v>
      </c>
    </row>
    <row r="294" spans="1:15" ht="15.5" x14ac:dyDescent="0.35">
      <c r="A294">
        <v>2023</v>
      </c>
      <c r="B294" s="7" t="s">
        <v>5</v>
      </c>
      <c r="C294" s="52" t="s">
        <v>34</v>
      </c>
      <c r="D294" s="52">
        <v>53</v>
      </c>
      <c r="E294" s="58">
        <v>134301</v>
      </c>
      <c r="F294" s="53">
        <f t="shared" si="13"/>
        <v>4.8601558917927559</v>
      </c>
      <c r="G294" s="48">
        <v>56</v>
      </c>
      <c r="H294" s="59"/>
      <c r="I294" s="53">
        <f t="shared" si="15"/>
        <v>2533.9811320754716</v>
      </c>
      <c r="J294" s="48">
        <v>3</v>
      </c>
      <c r="K294" s="63">
        <v>134301</v>
      </c>
      <c r="L294" s="55">
        <f t="shared" si="14"/>
        <v>5.5712015411745232E-2</v>
      </c>
      <c r="M294" s="48">
        <v>6</v>
      </c>
      <c r="N294" s="50">
        <v>10905</v>
      </c>
      <c r="O294" s="50">
        <v>2410629</v>
      </c>
    </row>
    <row r="295" spans="1:15" ht="15.5" x14ac:dyDescent="0.35">
      <c r="A295">
        <v>2023</v>
      </c>
      <c r="B295" s="7" t="s">
        <v>5</v>
      </c>
      <c r="C295" s="52" t="s">
        <v>55</v>
      </c>
      <c r="D295" s="52">
        <v>31</v>
      </c>
      <c r="E295" s="58">
        <v>2776.84</v>
      </c>
      <c r="F295" s="53">
        <f t="shared" si="13"/>
        <v>4.8528490920475891</v>
      </c>
      <c r="G295" s="48">
        <v>57</v>
      </c>
      <c r="H295" s="59"/>
      <c r="I295" s="53">
        <f t="shared" si="15"/>
        <v>89.575483870967744</v>
      </c>
      <c r="J295" s="48">
        <v>58</v>
      </c>
      <c r="K295" s="63">
        <v>2776.84</v>
      </c>
      <c r="L295" s="55">
        <f t="shared" si="14"/>
        <v>1.8175403733863245E-3</v>
      </c>
      <c r="M295" s="48">
        <v>57</v>
      </c>
      <c r="N295" s="50">
        <v>6388</v>
      </c>
      <c r="O295" s="50">
        <v>1527801</v>
      </c>
    </row>
    <row r="296" spans="1:15" ht="15.5" x14ac:dyDescent="0.35">
      <c r="A296">
        <v>2023</v>
      </c>
      <c r="B296" s="7" t="s">
        <v>5</v>
      </c>
      <c r="C296" s="52" t="s">
        <v>37</v>
      </c>
      <c r="D296" s="52">
        <v>37</v>
      </c>
      <c r="E296" s="58">
        <v>246</v>
      </c>
      <c r="F296" s="53">
        <f t="shared" si="13"/>
        <v>4.7890240745534554</v>
      </c>
      <c r="G296" s="48">
        <v>58</v>
      </c>
      <c r="H296" s="59"/>
      <c r="I296" s="53">
        <f t="shared" si="15"/>
        <v>6.6486486486486482</v>
      </c>
      <c r="J296" s="48">
        <v>65</v>
      </c>
      <c r="K296" s="63">
        <v>246</v>
      </c>
      <c r="L296" s="55">
        <f t="shared" si="14"/>
        <v>1.3180941644327828E-4</v>
      </c>
      <c r="M296" s="48"/>
      <c r="N296" s="50">
        <v>7726</v>
      </c>
      <c r="O296" s="50">
        <v>1866331</v>
      </c>
    </row>
    <row r="297" spans="1:15" ht="15.5" x14ac:dyDescent="0.35">
      <c r="A297">
        <v>2023</v>
      </c>
      <c r="B297" s="7" t="s">
        <v>5</v>
      </c>
      <c r="C297" s="52" t="s">
        <v>64</v>
      </c>
      <c r="D297" s="52">
        <v>110</v>
      </c>
      <c r="E297" s="58">
        <v>12078</v>
      </c>
      <c r="F297" s="53">
        <f t="shared" si="13"/>
        <v>4.5312242544076451</v>
      </c>
      <c r="G297" s="48">
        <v>59</v>
      </c>
      <c r="H297" s="59"/>
      <c r="I297" s="53">
        <f t="shared" si="15"/>
        <v>109.8</v>
      </c>
      <c r="J297" s="48">
        <v>57</v>
      </c>
      <c r="K297" s="63">
        <v>12078</v>
      </c>
      <c r="L297" s="55">
        <f t="shared" si="14"/>
        <v>5.1572781971132393E-3</v>
      </c>
      <c r="M297" s="48">
        <v>49</v>
      </c>
      <c r="N297" s="50">
        <v>24276</v>
      </c>
      <c r="O297" s="50">
        <v>2341933</v>
      </c>
    </row>
    <row r="298" spans="1:15" ht="15.5" x14ac:dyDescent="0.35">
      <c r="A298">
        <v>2023</v>
      </c>
      <c r="B298" s="7" t="s">
        <v>5</v>
      </c>
      <c r="C298" s="52" t="s">
        <v>41</v>
      </c>
      <c r="D298" s="52">
        <v>11</v>
      </c>
      <c r="E298" s="58">
        <v>0</v>
      </c>
      <c r="F298" s="53">
        <f t="shared" si="13"/>
        <v>4.2258932001536689</v>
      </c>
      <c r="G298" s="48">
        <v>60</v>
      </c>
      <c r="H298" s="59"/>
      <c r="I298" s="53">
        <f t="shared" si="15"/>
        <v>0</v>
      </c>
      <c r="J298" s="48"/>
      <c r="K298" s="63">
        <v>0</v>
      </c>
      <c r="L298" s="55">
        <f t="shared" si="14"/>
        <v>0</v>
      </c>
      <c r="M298" s="48"/>
      <c r="N298" s="50">
        <v>2603</v>
      </c>
      <c r="O298" s="50">
        <v>751524</v>
      </c>
    </row>
    <row r="299" spans="1:15" ht="15.5" x14ac:dyDescent="0.35">
      <c r="A299">
        <v>2023</v>
      </c>
      <c r="B299" s="7" t="s">
        <v>5</v>
      </c>
      <c r="C299" s="52" t="s">
        <v>54</v>
      </c>
      <c r="D299" s="52">
        <v>18</v>
      </c>
      <c r="E299" s="58">
        <v>0</v>
      </c>
      <c r="F299" s="53">
        <f t="shared" si="13"/>
        <v>4.1967824667754723</v>
      </c>
      <c r="G299" s="48">
        <v>61</v>
      </c>
      <c r="H299" s="59"/>
      <c r="I299" s="53">
        <f t="shared" si="15"/>
        <v>0</v>
      </c>
      <c r="J299" s="48"/>
      <c r="K299" s="63">
        <v>0</v>
      </c>
      <c r="L299" s="55">
        <f t="shared" si="14"/>
        <v>0</v>
      </c>
      <c r="M299" s="48"/>
      <c r="N299" s="50">
        <v>4289</v>
      </c>
      <c r="O299" s="50">
        <v>696371</v>
      </c>
    </row>
    <row r="300" spans="1:15" ht="15.5" x14ac:dyDescent="0.35">
      <c r="A300">
        <v>2023</v>
      </c>
      <c r="B300" s="7" t="s">
        <v>5</v>
      </c>
      <c r="C300" s="52" t="s">
        <v>77</v>
      </c>
      <c r="D300" s="52">
        <v>45</v>
      </c>
      <c r="E300" s="58">
        <v>3384.07</v>
      </c>
      <c r="F300" s="53">
        <f t="shared" si="13"/>
        <v>4.0606388738494861</v>
      </c>
      <c r="G300" s="48">
        <v>62</v>
      </c>
      <c r="H300" s="59"/>
      <c r="I300" s="53">
        <f t="shared" si="15"/>
        <v>75.201555555555558</v>
      </c>
      <c r="J300" s="48">
        <v>60</v>
      </c>
      <c r="K300" s="63">
        <v>3384.07</v>
      </c>
      <c r="L300" s="55">
        <f t="shared" si="14"/>
        <v>1.0396886160138231E-3</v>
      </c>
      <c r="M300" s="48">
        <v>61</v>
      </c>
      <c r="N300" s="50">
        <v>11082</v>
      </c>
      <c r="O300" s="50">
        <v>3254888</v>
      </c>
    </row>
    <row r="301" spans="1:15" ht="15.5" x14ac:dyDescent="0.35">
      <c r="A301">
        <v>2023</v>
      </c>
      <c r="B301" s="7" t="s">
        <v>5</v>
      </c>
      <c r="C301" s="52" t="s">
        <v>45</v>
      </c>
      <c r="D301" s="52">
        <v>19</v>
      </c>
      <c r="E301" s="58">
        <v>1395.4</v>
      </c>
      <c r="F301" s="53">
        <f t="shared" si="13"/>
        <v>3.7313432835820897</v>
      </c>
      <c r="G301" s="48">
        <v>63</v>
      </c>
      <c r="H301" s="59"/>
      <c r="I301" s="53">
        <f t="shared" si="15"/>
        <v>73.442105263157899</v>
      </c>
      <c r="J301" s="48">
        <v>61</v>
      </c>
      <c r="K301" s="63">
        <v>1395.4</v>
      </c>
      <c r="L301" s="55">
        <f t="shared" si="14"/>
        <v>1.1541054111614251E-3</v>
      </c>
      <c r="M301" s="48">
        <v>60</v>
      </c>
      <c r="N301" s="50">
        <v>5092</v>
      </c>
      <c r="O301" s="50">
        <v>1209075</v>
      </c>
    </row>
    <row r="302" spans="1:15" ht="15.5" x14ac:dyDescent="0.35">
      <c r="A302">
        <v>2023</v>
      </c>
      <c r="B302" s="7" t="s">
        <v>5</v>
      </c>
      <c r="C302" s="52" t="s">
        <v>50</v>
      </c>
      <c r="D302" s="52">
        <v>18</v>
      </c>
      <c r="E302" s="58">
        <v>38752</v>
      </c>
      <c r="F302" s="53">
        <f t="shared" si="13"/>
        <v>3.6348949919224558</v>
      </c>
      <c r="G302" s="48">
        <v>64</v>
      </c>
      <c r="H302" s="59"/>
      <c r="I302" s="53">
        <f t="shared" si="15"/>
        <v>2152.8888888888887</v>
      </c>
      <c r="J302" s="48">
        <v>6</v>
      </c>
      <c r="K302" s="63">
        <v>38752</v>
      </c>
      <c r="L302" s="55">
        <f t="shared" si="14"/>
        <v>3.0918047069599115E-2</v>
      </c>
      <c r="M302" s="48">
        <v>16</v>
      </c>
      <c r="N302" s="50">
        <v>4952</v>
      </c>
      <c r="O302" s="50">
        <v>1253378</v>
      </c>
    </row>
    <row r="303" spans="1:15" ht="15.5" x14ac:dyDescent="0.35">
      <c r="A303">
        <v>2023</v>
      </c>
      <c r="B303" s="7" t="s">
        <v>5</v>
      </c>
      <c r="C303" s="52" t="s">
        <v>75</v>
      </c>
      <c r="D303" s="52">
        <v>45</v>
      </c>
      <c r="E303" s="58">
        <v>0</v>
      </c>
      <c r="F303" s="53">
        <f t="shared" si="13"/>
        <v>3.6138772887889496</v>
      </c>
      <c r="G303" s="48">
        <v>65</v>
      </c>
      <c r="H303" s="59"/>
      <c r="I303" s="53">
        <f t="shared" ref="I303:I317" si="16">E303/D303</f>
        <v>0</v>
      </c>
      <c r="J303" s="48"/>
      <c r="K303" s="63">
        <v>0</v>
      </c>
      <c r="L303" s="55">
        <f t="shared" si="14"/>
        <v>0</v>
      </c>
      <c r="M303" s="48"/>
      <c r="N303" s="50">
        <v>12452</v>
      </c>
      <c r="O303" s="50">
        <v>3249041</v>
      </c>
    </row>
    <row r="304" spans="1:15" ht="15.5" x14ac:dyDescent="0.35">
      <c r="A304">
        <v>2023</v>
      </c>
      <c r="B304" s="7" t="s">
        <v>5</v>
      </c>
      <c r="C304" s="52" t="s">
        <v>29</v>
      </c>
      <c r="D304" s="52">
        <v>16</v>
      </c>
      <c r="E304" s="58">
        <v>12320.88</v>
      </c>
      <c r="F304" s="53">
        <f t="shared" si="13"/>
        <v>3.3340279224838509</v>
      </c>
      <c r="G304" s="48">
        <v>66</v>
      </c>
      <c r="H304" s="59"/>
      <c r="I304" s="53">
        <f t="shared" si="16"/>
        <v>770.05499999999995</v>
      </c>
      <c r="J304" s="48">
        <v>22</v>
      </c>
      <c r="K304" s="63">
        <v>8252.8799999999992</v>
      </c>
      <c r="L304" s="55">
        <f t="shared" si="14"/>
        <v>1.0352657822937246E-2</v>
      </c>
      <c r="M304" s="48">
        <v>42</v>
      </c>
      <c r="N304" s="50">
        <v>4799</v>
      </c>
      <c r="O304" s="50">
        <v>797175</v>
      </c>
    </row>
    <row r="305" spans="1:15" ht="15.5" x14ac:dyDescent="0.35">
      <c r="A305">
        <v>2023</v>
      </c>
      <c r="B305" s="7" t="s">
        <v>5</v>
      </c>
      <c r="C305" s="52" t="s">
        <v>79</v>
      </c>
      <c r="D305" s="52">
        <v>41</v>
      </c>
      <c r="E305" s="58">
        <v>22386</v>
      </c>
      <c r="F305" s="53">
        <f t="shared" si="13"/>
        <v>3.3011272141706924</v>
      </c>
      <c r="G305" s="48">
        <v>67</v>
      </c>
      <c r="H305" s="59"/>
      <c r="I305" s="53">
        <f t="shared" si="16"/>
        <v>546</v>
      </c>
      <c r="J305" s="48">
        <v>31</v>
      </c>
      <c r="K305" s="63">
        <v>22386</v>
      </c>
      <c r="L305" s="55">
        <f t="shared" si="14"/>
        <v>1.1981996496285667E-2</v>
      </c>
      <c r="M305" s="48">
        <v>41</v>
      </c>
      <c r="N305" s="50">
        <v>12420</v>
      </c>
      <c r="O305" s="50">
        <v>1868303</v>
      </c>
    </row>
    <row r="306" spans="1:15" ht="15.5" x14ac:dyDescent="0.35">
      <c r="A306">
        <v>2023</v>
      </c>
      <c r="B306" s="7" t="s">
        <v>5</v>
      </c>
      <c r="C306" s="52" t="s">
        <v>36</v>
      </c>
      <c r="D306" s="52">
        <v>20</v>
      </c>
      <c r="E306" s="58">
        <v>8072.47</v>
      </c>
      <c r="F306" s="53">
        <f t="shared" si="13"/>
        <v>3.1294007197621658</v>
      </c>
      <c r="G306" s="48">
        <v>68</v>
      </c>
      <c r="H306" s="59"/>
      <c r="I306" s="53">
        <f t="shared" si="16"/>
        <v>403.62350000000004</v>
      </c>
      <c r="J306" s="48">
        <v>42</v>
      </c>
      <c r="K306" s="63">
        <v>8072.47</v>
      </c>
      <c r="L306" s="55">
        <f t="shared" si="14"/>
        <v>9.6777121072254921E-3</v>
      </c>
      <c r="M306" s="48">
        <v>43</v>
      </c>
      <c r="N306" s="50">
        <v>6391</v>
      </c>
      <c r="O306" s="50">
        <v>834130</v>
      </c>
    </row>
    <row r="307" spans="1:15" ht="15.5" x14ac:dyDescent="0.35">
      <c r="A307">
        <v>2023</v>
      </c>
      <c r="B307" s="7" t="s">
        <v>5</v>
      </c>
      <c r="C307" s="52" t="s">
        <v>24</v>
      </c>
      <c r="D307" s="52">
        <v>14</v>
      </c>
      <c r="E307" s="58">
        <v>7449.57</v>
      </c>
      <c r="F307" s="53">
        <f t="shared" si="13"/>
        <v>2.9933718195424417</v>
      </c>
      <c r="G307" s="48">
        <v>69</v>
      </c>
      <c r="H307" s="59"/>
      <c r="I307" s="53">
        <f t="shared" si="16"/>
        <v>532.11214285714289</v>
      </c>
      <c r="J307" s="48">
        <v>32</v>
      </c>
      <c r="K307" s="63">
        <v>7449.57</v>
      </c>
      <c r="L307" s="55">
        <f t="shared" si="14"/>
        <v>4.0383289351856866E-3</v>
      </c>
      <c r="M307" s="48">
        <v>55</v>
      </c>
      <c r="N307" s="50">
        <v>4677</v>
      </c>
      <c r="O307" s="50">
        <v>1844716</v>
      </c>
    </row>
    <row r="308" spans="1:15" ht="15.5" x14ac:dyDescent="0.35">
      <c r="A308">
        <v>2023</v>
      </c>
      <c r="B308" s="7" t="s">
        <v>5</v>
      </c>
      <c r="C308" s="52" t="s">
        <v>40</v>
      </c>
      <c r="D308" s="52">
        <v>16</v>
      </c>
      <c r="E308" s="58">
        <v>9276.49</v>
      </c>
      <c r="F308" s="53">
        <f t="shared" si="13"/>
        <v>2.5078369905956115</v>
      </c>
      <c r="G308" s="48">
        <v>70</v>
      </c>
      <c r="H308" s="59"/>
      <c r="I308" s="53">
        <f t="shared" si="16"/>
        <v>579.78062499999999</v>
      </c>
      <c r="J308" s="48">
        <v>28</v>
      </c>
      <c r="K308" s="63">
        <v>9276.49</v>
      </c>
      <c r="L308" s="55">
        <f t="shared" si="14"/>
        <v>7.9851616057625089E-3</v>
      </c>
      <c r="M308" s="48">
        <v>46</v>
      </c>
      <c r="N308" s="50">
        <v>6380</v>
      </c>
      <c r="O308" s="50">
        <v>1161716</v>
      </c>
    </row>
    <row r="309" spans="1:15" ht="15.5" x14ac:dyDescent="0.35">
      <c r="A309">
        <v>2023</v>
      </c>
      <c r="B309" s="7" t="s">
        <v>5</v>
      </c>
      <c r="C309" s="52" t="s">
        <v>66</v>
      </c>
      <c r="D309" s="52">
        <v>13</v>
      </c>
      <c r="E309" s="58">
        <v>5840</v>
      </c>
      <c r="F309" s="53">
        <f t="shared" si="13"/>
        <v>2.2188086704215739</v>
      </c>
      <c r="G309" s="48">
        <v>71</v>
      </c>
      <c r="H309" s="59"/>
      <c r="I309" s="53">
        <f t="shared" si="16"/>
        <v>449.23076923076923</v>
      </c>
      <c r="J309" s="48">
        <v>40</v>
      </c>
      <c r="K309" s="63">
        <v>5840</v>
      </c>
      <c r="L309" s="55">
        <f t="shared" si="14"/>
        <v>4.792892075396132E-3</v>
      </c>
      <c r="M309" s="48">
        <v>50</v>
      </c>
      <c r="N309" s="50">
        <v>5859</v>
      </c>
      <c r="O309" s="50">
        <v>1218471</v>
      </c>
    </row>
    <row r="310" spans="1:15" ht="15.5" x14ac:dyDescent="0.35">
      <c r="A310">
        <v>2023</v>
      </c>
      <c r="B310" s="7" t="s">
        <v>5</v>
      </c>
      <c r="C310" s="52" t="s">
        <v>80</v>
      </c>
      <c r="D310" s="52">
        <v>9</v>
      </c>
      <c r="E310" s="58">
        <v>15933</v>
      </c>
      <c r="F310" s="53">
        <f t="shared" si="13"/>
        <v>2.0881670533642693</v>
      </c>
      <c r="G310" s="48">
        <v>72</v>
      </c>
      <c r="H310" s="59"/>
      <c r="I310" s="53">
        <f t="shared" si="16"/>
        <v>1770.3333333333333</v>
      </c>
      <c r="J310" s="48">
        <v>8</v>
      </c>
      <c r="K310" s="63">
        <v>15933</v>
      </c>
      <c r="L310" s="55">
        <f t="shared" si="14"/>
        <v>2.2772196567233935E-2</v>
      </c>
      <c r="M310" s="48">
        <v>22</v>
      </c>
      <c r="N310" s="50">
        <v>4310</v>
      </c>
      <c r="O310" s="50">
        <v>699669</v>
      </c>
    </row>
    <row r="311" spans="1:15" ht="15.5" x14ac:dyDescent="0.35">
      <c r="A311">
        <v>2023</v>
      </c>
      <c r="B311" s="7" t="s">
        <v>5</v>
      </c>
      <c r="C311" s="52" t="s">
        <v>71</v>
      </c>
      <c r="D311" s="52">
        <v>9</v>
      </c>
      <c r="E311" s="58">
        <v>0</v>
      </c>
      <c r="F311" s="53">
        <f t="shared" si="13"/>
        <v>2.048713862963806</v>
      </c>
      <c r="G311" s="48">
        <v>73</v>
      </c>
      <c r="H311" s="59"/>
      <c r="I311" s="53">
        <f t="shared" si="16"/>
        <v>0</v>
      </c>
      <c r="J311" s="48"/>
      <c r="K311" s="63">
        <v>0</v>
      </c>
      <c r="L311" s="55">
        <f t="shared" si="14"/>
        <v>0</v>
      </c>
      <c r="M311" s="48"/>
      <c r="N311" s="50">
        <v>4393</v>
      </c>
      <c r="O311" s="50">
        <v>1455654</v>
      </c>
    </row>
    <row r="312" spans="1:15" ht="15.5" x14ac:dyDescent="0.35">
      <c r="A312">
        <v>2023</v>
      </c>
      <c r="B312" s="7" t="s">
        <v>5</v>
      </c>
      <c r="C312" s="52" t="s">
        <v>86</v>
      </c>
      <c r="D312" s="52">
        <v>23</v>
      </c>
      <c r="E312" s="58">
        <v>34306.480000000003</v>
      </c>
      <c r="F312" s="53">
        <f t="shared" si="13"/>
        <v>1.3254192358669972</v>
      </c>
      <c r="G312" s="48">
        <v>74</v>
      </c>
      <c r="H312" s="59"/>
      <c r="I312" s="53">
        <f t="shared" si="16"/>
        <v>1491.586086956522</v>
      </c>
      <c r="J312" s="48">
        <v>9</v>
      </c>
      <c r="K312" s="63">
        <v>34306.480000000003</v>
      </c>
      <c r="L312" s="55">
        <f t="shared" si="14"/>
        <v>7.4313826281026943E-3</v>
      </c>
      <c r="M312" s="48">
        <v>47</v>
      </c>
      <c r="N312" s="50">
        <v>17353</v>
      </c>
      <c r="O312" s="50">
        <v>4616433</v>
      </c>
    </row>
    <row r="313" spans="1:15" ht="15.5" x14ac:dyDescent="0.35">
      <c r="A313">
        <v>2023</v>
      </c>
      <c r="B313" s="7" t="s">
        <v>5</v>
      </c>
      <c r="C313" s="52" t="s">
        <v>28</v>
      </c>
      <c r="D313" s="52">
        <v>11</v>
      </c>
      <c r="E313" s="58">
        <v>0</v>
      </c>
      <c r="F313" s="53">
        <f t="shared" si="13"/>
        <v>1.2607449856733524</v>
      </c>
      <c r="G313" s="48">
        <v>75</v>
      </c>
      <c r="H313" s="59"/>
      <c r="I313" s="53">
        <f t="shared" si="16"/>
        <v>0</v>
      </c>
      <c r="J313" s="48"/>
      <c r="K313" s="63">
        <v>0</v>
      </c>
      <c r="L313" s="55">
        <f t="shared" si="14"/>
        <v>0</v>
      </c>
      <c r="M313" s="48"/>
      <c r="N313" s="50">
        <v>8725</v>
      </c>
      <c r="O313" s="50">
        <v>2140181</v>
      </c>
    </row>
    <row r="314" spans="1:15" ht="15.5" x14ac:dyDescent="0.35">
      <c r="A314">
        <v>2023</v>
      </c>
      <c r="B314" s="7" t="s">
        <v>5</v>
      </c>
      <c r="C314" s="52" t="s">
        <v>48</v>
      </c>
      <c r="D314" s="52">
        <v>2</v>
      </c>
      <c r="E314" s="58">
        <v>1941.8</v>
      </c>
      <c r="F314" s="53">
        <f t="shared" si="13"/>
        <v>1.2195121951219512</v>
      </c>
      <c r="G314" s="48">
        <v>76</v>
      </c>
      <c r="H314" s="59"/>
      <c r="I314" s="53">
        <f t="shared" si="16"/>
        <v>970.9</v>
      </c>
      <c r="J314" s="48">
        <v>17</v>
      </c>
      <c r="K314" s="63">
        <v>1162.52</v>
      </c>
      <c r="L314" s="55">
        <f t="shared" si="14"/>
        <v>4.3450569986918331E-3</v>
      </c>
      <c r="M314" s="48">
        <v>52</v>
      </c>
      <c r="N314" s="50">
        <v>1640</v>
      </c>
      <c r="O314" s="50">
        <v>267550</v>
      </c>
    </row>
    <row r="315" spans="1:15" ht="15.5" x14ac:dyDescent="0.35">
      <c r="A315">
        <v>2023</v>
      </c>
      <c r="B315" s="7" t="s">
        <v>5</v>
      </c>
      <c r="C315" s="52" t="s">
        <v>22</v>
      </c>
      <c r="D315" s="52">
        <v>18</v>
      </c>
      <c r="E315" s="58">
        <v>13636.44</v>
      </c>
      <c r="F315" s="53">
        <f t="shared" si="13"/>
        <v>1.0408234069619522</v>
      </c>
      <c r="G315" s="48">
        <v>77</v>
      </c>
      <c r="H315" s="59"/>
      <c r="I315" s="53">
        <f t="shared" si="16"/>
        <v>757.58</v>
      </c>
      <c r="J315" s="48">
        <v>23</v>
      </c>
      <c r="K315" s="63">
        <v>13636.44</v>
      </c>
      <c r="L315" s="55">
        <f t="shared" si="14"/>
        <v>4.2371114993036774E-3</v>
      </c>
      <c r="M315" s="48">
        <v>53</v>
      </c>
      <c r="N315" s="50">
        <v>17294</v>
      </c>
      <c r="O315" s="50">
        <v>3218334</v>
      </c>
    </row>
    <row r="316" spans="1:15" ht="15.5" x14ac:dyDescent="0.35">
      <c r="A316">
        <v>2023</v>
      </c>
      <c r="B316" s="7" t="s">
        <v>5</v>
      </c>
      <c r="C316" s="52" t="s">
        <v>85</v>
      </c>
      <c r="D316" s="52">
        <v>4</v>
      </c>
      <c r="E316" s="58">
        <v>1616.57</v>
      </c>
      <c r="F316" s="53">
        <f t="shared" si="13"/>
        <v>0.17799928800284801</v>
      </c>
      <c r="G316" s="48">
        <v>78</v>
      </c>
      <c r="H316" s="59"/>
      <c r="I316" s="53">
        <f t="shared" si="16"/>
        <v>404.14249999999998</v>
      </c>
      <c r="J316" s="48">
        <v>41</v>
      </c>
      <c r="K316" s="63">
        <v>1616.57</v>
      </c>
      <c r="L316" s="55">
        <f t="shared" si="14"/>
        <v>5.5373952384916048E-4</v>
      </c>
      <c r="M316" s="48">
        <v>64</v>
      </c>
      <c r="N316" s="50">
        <v>22472</v>
      </c>
      <c r="O316" s="50">
        <v>2919369</v>
      </c>
    </row>
    <row r="317" spans="1:15" ht="15.5" x14ac:dyDescent="0.35">
      <c r="A317">
        <v>2023</v>
      </c>
      <c r="B317" s="7" t="s">
        <v>5</v>
      </c>
      <c r="C317" s="52" t="s">
        <v>68</v>
      </c>
      <c r="D317" s="52">
        <v>0</v>
      </c>
      <c r="E317" s="58">
        <v>0</v>
      </c>
      <c r="F317" s="53">
        <f t="shared" si="13"/>
        <v>0</v>
      </c>
      <c r="G317" s="48">
        <v>79</v>
      </c>
      <c r="H317" s="59"/>
      <c r="I317" s="53" t="e">
        <f t="shared" si="16"/>
        <v>#DIV/0!</v>
      </c>
      <c r="J317" s="48"/>
      <c r="K317" s="63">
        <v>0</v>
      </c>
      <c r="L317" s="55">
        <f t="shared" si="14"/>
        <v>0</v>
      </c>
      <c r="M317" s="48"/>
      <c r="N317" s="50">
        <v>88</v>
      </c>
      <c r="O317" s="50">
        <v>12069</v>
      </c>
    </row>
    <row r="318" spans="1:15" ht="15.5" x14ac:dyDescent="0.35">
      <c r="A318">
        <v>2023</v>
      </c>
      <c r="B318" s="7" t="s">
        <v>6</v>
      </c>
      <c r="C318" s="52" t="s">
        <v>76</v>
      </c>
      <c r="D318" s="57">
        <v>1061</v>
      </c>
      <c r="E318" s="64">
        <v>131068.6</v>
      </c>
      <c r="F318" s="53">
        <f t="shared" si="13"/>
        <v>2.3377046868665503</v>
      </c>
      <c r="G318" s="48">
        <v>15</v>
      </c>
      <c r="H318" s="64">
        <v>2367</v>
      </c>
      <c r="I318" s="49">
        <f t="shared" ref="I318:I349" si="17">E318/H318</f>
        <v>55.373299535276722</v>
      </c>
      <c r="J318" s="48">
        <v>1</v>
      </c>
      <c r="K318" s="64">
        <v>131068.6</v>
      </c>
      <c r="L318" s="55">
        <f t="shared" si="14"/>
        <v>1.1370476767005885E-3</v>
      </c>
      <c r="M318" s="48"/>
      <c r="N318" s="50">
        <v>453864</v>
      </c>
      <c r="O318" s="50">
        <v>115270980</v>
      </c>
    </row>
    <row r="319" spans="1:15" ht="15.5" x14ac:dyDescent="0.35">
      <c r="A319">
        <v>2023</v>
      </c>
      <c r="B319" s="7" t="s">
        <v>6</v>
      </c>
      <c r="C319" s="52" t="s">
        <v>52</v>
      </c>
      <c r="D319" s="52">
        <v>28</v>
      </c>
      <c r="E319" s="64">
        <v>1833</v>
      </c>
      <c r="F319" s="53">
        <f t="shared" si="13"/>
        <v>0.51972157772621808</v>
      </c>
      <c r="G319" s="48">
        <v>55</v>
      </c>
      <c r="H319" s="52">
        <v>39</v>
      </c>
      <c r="I319" s="49">
        <f t="shared" si="17"/>
        <v>47</v>
      </c>
      <c r="J319" s="48">
        <v>2</v>
      </c>
      <c r="K319" s="64">
        <v>1833</v>
      </c>
      <c r="L319" s="55">
        <f t="shared" si="14"/>
        <v>1.6770120530781177E-4</v>
      </c>
      <c r="M319" s="48"/>
      <c r="N319" s="50">
        <v>53875</v>
      </c>
      <c r="O319" s="50">
        <v>10930154</v>
      </c>
    </row>
    <row r="320" spans="1:15" ht="15.5" x14ac:dyDescent="0.35">
      <c r="A320">
        <v>2023</v>
      </c>
      <c r="B320" s="7" t="s">
        <v>6</v>
      </c>
      <c r="C320" s="52" t="s">
        <v>0</v>
      </c>
      <c r="D320" s="52">
        <v>57</v>
      </c>
      <c r="E320" s="64">
        <v>24693</v>
      </c>
      <c r="F320" s="53">
        <f t="shared" si="13"/>
        <v>1.8879798615481436</v>
      </c>
      <c r="G320" s="48">
        <v>20</v>
      </c>
      <c r="H320" s="52">
        <v>560</v>
      </c>
      <c r="I320" s="49">
        <f t="shared" si="17"/>
        <v>44.094642857142858</v>
      </c>
      <c r="J320" s="48">
        <v>3</v>
      </c>
      <c r="K320" s="64">
        <v>24693</v>
      </c>
      <c r="L320" s="55">
        <f t="shared" si="14"/>
        <v>3.8976019638117926E-3</v>
      </c>
      <c r="M320" s="48"/>
      <c r="N320" s="50">
        <v>30191</v>
      </c>
      <c r="O320" s="50">
        <v>6335434</v>
      </c>
    </row>
    <row r="321" spans="1:15" ht="15.5" x14ac:dyDescent="0.35">
      <c r="A321">
        <v>2023</v>
      </c>
      <c r="B321" s="7" t="s">
        <v>6</v>
      </c>
      <c r="C321" s="52" t="s">
        <v>46</v>
      </c>
      <c r="D321" s="52">
        <v>26</v>
      </c>
      <c r="E321" s="64">
        <v>5160</v>
      </c>
      <c r="F321" s="53">
        <f t="shared" si="13"/>
        <v>3.1515151515151518</v>
      </c>
      <c r="G321" s="48">
        <v>11</v>
      </c>
      <c r="H321" s="52">
        <v>129</v>
      </c>
      <c r="I321" s="49">
        <f t="shared" si="17"/>
        <v>40</v>
      </c>
      <c r="J321" s="48">
        <v>4</v>
      </c>
      <c r="K321" s="64">
        <v>5160</v>
      </c>
      <c r="L321" s="55">
        <f t="shared" si="14"/>
        <v>2.2082452282003186E-3</v>
      </c>
      <c r="M321" s="48"/>
      <c r="N321" s="50">
        <v>8250</v>
      </c>
      <c r="O321" s="50">
        <v>2336697</v>
      </c>
    </row>
    <row r="322" spans="1:15" ht="15.5" x14ac:dyDescent="0.35">
      <c r="A322">
        <v>2023</v>
      </c>
      <c r="B322" s="7" t="s">
        <v>6</v>
      </c>
      <c r="C322" s="52" t="s">
        <v>19</v>
      </c>
      <c r="D322" s="52">
        <v>26</v>
      </c>
      <c r="E322" s="64">
        <v>3080</v>
      </c>
      <c r="F322" s="53">
        <f t="shared" ref="F322:F385" si="18">(D322/N322)*1000</f>
        <v>1.7493103680279889</v>
      </c>
      <c r="G322" s="48">
        <v>22</v>
      </c>
      <c r="H322" s="52">
        <v>77</v>
      </c>
      <c r="I322" s="49">
        <f t="shared" si="17"/>
        <v>40</v>
      </c>
      <c r="J322" s="48">
        <v>5</v>
      </c>
      <c r="K322" s="64">
        <v>3080</v>
      </c>
      <c r="L322" s="55">
        <f t="shared" ref="L322:L385" si="19">K322/O322</f>
        <v>8.8817476049560154E-4</v>
      </c>
      <c r="M322" s="48"/>
      <c r="N322" s="50">
        <v>14863</v>
      </c>
      <c r="O322" s="50">
        <v>3467786</v>
      </c>
    </row>
    <row r="323" spans="1:15" ht="15.5" x14ac:dyDescent="0.35">
      <c r="A323">
        <v>2023</v>
      </c>
      <c r="B323" s="7" t="s">
        <v>6</v>
      </c>
      <c r="C323" s="52" t="s">
        <v>36</v>
      </c>
      <c r="D323" s="52">
        <v>5</v>
      </c>
      <c r="E323" s="52">
        <v>280</v>
      </c>
      <c r="F323" s="53">
        <f t="shared" si="18"/>
        <v>0.78235017994054146</v>
      </c>
      <c r="G323" s="48">
        <v>45</v>
      </c>
      <c r="H323" s="52">
        <v>7</v>
      </c>
      <c r="I323" s="49">
        <f t="shared" si="17"/>
        <v>40</v>
      </c>
      <c r="J323" s="48">
        <v>6</v>
      </c>
      <c r="K323" s="52">
        <v>280</v>
      </c>
      <c r="L323" s="55">
        <f t="shared" si="19"/>
        <v>3.356790907892055E-4</v>
      </c>
      <c r="M323" s="48"/>
      <c r="N323" s="50">
        <v>6391</v>
      </c>
      <c r="O323" s="50">
        <v>834130</v>
      </c>
    </row>
    <row r="324" spans="1:15" ht="15.5" x14ac:dyDescent="0.35">
      <c r="A324">
        <v>2023</v>
      </c>
      <c r="B324" s="7" t="s">
        <v>6</v>
      </c>
      <c r="C324" s="52" t="s">
        <v>53</v>
      </c>
      <c r="D324" s="52">
        <v>3</v>
      </c>
      <c r="E324" s="52">
        <v>200</v>
      </c>
      <c r="F324" s="53">
        <f t="shared" si="18"/>
        <v>0.70274068868587491</v>
      </c>
      <c r="G324" s="48">
        <v>48</v>
      </c>
      <c r="H324" s="52">
        <v>5</v>
      </c>
      <c r="I324" s="49">
        <f t="shared" si="17"/>
        <v>40</v>
      </c>
      <c r="J324" s="48">
        <v>7</v>
      </c>
      <c r="K324" s="52">
        <v>200</v>
      </c>
      <c r="L324" s="55">
        <f t="shared" si="19"/>
        <v>2.4043374247141843E-4</v>
      </c>
      <c r="M324" s="48"/>
      <c r="N324" s="50">
        <v>4269</v>
      </c>
      <c r="O324" s="50">
        <v>831830</v>
      </c>
    </row>
    <row r="325" spans="1:15" ht="15.5" x14ac:dyDescent="0.35">
      <c r="A325">
        <v>2023</v>
      </c>
      <c r="B325" s="7" t="s">
        <v>6</v>
      </c>
      <c r="C325" s="52" t="s">
        <v>67</v>
      </c>
      <c r="D325" s="52">
        <v>7</v>
      </c>
      <c r="E325" s="64">
        <v>1120</v>
      </c>
      <c r="F325" s="53">
        <f t="shared" si="18"/>
        <v>0.52033003790975996</v>
      </c>
      <c r="G325" s="48">
        <v>54</v>
      </c>
      <c r="H325" s="52">
        <v>28</v>
      </c>
      <c r="I325" s="49">
        <f t="shared" si="17"/>
        <v>40</v>
      </c>
      <c r="J325" s="48">
        <v>8</v>
      </c>
      <c r="K325" s="64">
        <v>1120</v>
      </c>
      <c r="L325" s="55">
        <f t="shared" si="19"/>
        <v>3.4491721370947376E-4</v>
      </c>
      <c r="M325" s="48"/>
      <c r="N325" s="50">
        <v>13453</v>
      </c>
      <c r="O325" s="50">
        <v>3247156</v>
      </c>
    </row>
    <row r="326" spans="1:15" ht="15.5" x14ac:dyDescent="0.35">
      <c r="A326">
        <v>2023</v>
      </c>
      <c r="B326" s="7" t="s">
        <v>6</v>
      </c>
      <c r="C326" s="52" t="s">
        <v>80</v>
      </c>
      <c r="D326" s="52">
        <v>2</v>
      </c>
      <c r="E326" s="52">
        <v>320</v>
      </c>
      <c r="F326" s="53">
        <f t="shared" si="18"/>
        <v>0.46403712296983757</v>
      </c>
      <c r="G326" s="48">
        <v>58</v>
      </c>
      <c r="H326" s="52">
        <v>8</v>
      </c>
      <c r="I326" s="49">
        <f t="shared" si="17"/>
        <v>40</v>
      </c>
      <c r="J326" s="48">
        <v>9</v>
      </c>
      <c r="K326" s="52">
        <v>320</v>
      </c>
      <c r="L326" s="55">
        <f t="shared" si="19"/>
        <v>4.5735912267086295E-4</v>
      </c>
      <c r="M326" s="48"/>
      <c r="N326" s="50">
        <v>4310</v>
      </c>
      <c r="O326" s="50">
        <v>699669</v>
      </c>
    </row>
    <row r="327" spans="1:15" ht="15.5" x14ac:dyDescent="0.35">
      <c r="A327">
        <v>2023</v>
      </c>
      <c r="B327" s="7" t="s">
        <v>6</v>
      </c>
      <c r="C327" s="52" t="s">
        <v>42</v>
      </c>
      <c r="D327" s="52">
        <v>2</v>
      </c>
      <c r="E327" s="52">
        <v>200</v>
      </c>
      <c r="F327" s="53">
        <f t="shared" si="18"/>
        <v>0.35637918745545261</v>
      </c>
      <c r="G327" s="48">
        <v>64</v>
      </c>
      <c r="H327" s="52">
        <v>5</v>
      </c>
      <c r="I327" s="49">
        <f t="shared" si="17"/>
        <v>40</v>
      </c>
      <c r="J327" s="48">
        <v>10</v>
      </c>
      <c r="K327" s="52">
        <v>200</v>
      </c>
      <c r="L327" s="55">
        <f t="shared" si="19"/>
        <v>3.0389640779251168E-4</v>
      </c>
      <c r="M327" s="48"/>
      <c r="N327" s="50">
        <v>5612</v>
      </c>
      <c r="O327" s="50">
        <v>658119</v>
      </c>
    </row>
    <row r="328" spans="1:15" ht="15.5" x14ac:dyDescent="0.35">
      <c r="A328">
        <v>2023</v>
      </c>
      <c r="B328" s="7" t="s">
        <v>6</v>
      </c>
      <c r="C328" s="52" t="s">
        <v>32</v>
      </c>
      <c r="D328" s="52">
        <v>1</v>
      </c>
      <c r="E328" s="52">
        <v>200</v>
      </c>
      <c r="F328" s="53">
        <f t="shared" si="18"/>
        <v>0.17488632388947184</v>
      </c>
      <c r="G328" s="48">
        <v>68</v>
      </c>
      <c r="H328" s="52">
        <v>5</v>
      </c>
      <c r="I328" s="49">
        <f t="shared" si="17"/>
        <v>40</v>
      </c>
      <c r="J328" s="48">
        <v>11</v>
      </c>
      <c r="K328" s="52">
        <v>200</v>
      </c>
      <c r="L328" s="55">
        <f t="shared" si="19"/>
        <v>1.5717611111722352E-4</v>
      </c>
      <c r="M328" s="48"/>
      <c r="N328" s="50">
        <v>5718</v>
      </c>
      <c r="O328" s="50">
        <v>1272458</v>
      </c>
    </row>
    <row r="329" spans="1:15" ht="15.5" x14ac:dyDescent="0.35">
      <c r="A329">
        <v>2023</v>
      </c>
      <c r="B329" s="7" t="s">
        <v>6</v>
      </c>
      <c r="C329" s="52" t="s">
        <v>27</v>
      </c>
      <c r="D329" s="52">
        <v>1</v>
      </c>
      <c r="E329" s="52">
        <v>120</v>
      </c>
      <c r="F329" s="53">
        <f t="shared" si="18"/>
        <v>8.0965104040158692E-2</v>
      </c>
      <c r="G329" s="48">
        <v>73</v>
      </c>
      <c r="H329" s="52">
        <v>3</v>
      </c>
      <c r="I329" s="49">
        <f t="shared" si="17"/>
        <v>40</v>
      </c>
      <c r="J329" s="48">
        <v>12</v>
      </c>
      <c r="K329" s="52">
        <v>120</v>
      </c>
      <c r="L329" s="55">
        <f t="shared" si="19"/>
        <v>4.0878283548126003E-5</v>
      </c>
      <c r="M329" s="48"/>
      <c r="N329" s="50">
        <v>12351</v>
      </c>
      <c r="O329" s="50">
        <v>2935544</v>
      </c>
    </row>
    <row r="330" spans="1:15" ht="15.5" x14ac:dyDescent="0.35">
      <c r="A330">
        <v>2023</v>
      </c>
      <c r="B330" s="7" t="s">
        <v>6</v>
      </c>
      <c r="C330" s="52" t="s">
        <v>75</v>
      </c>
      <c r="D330" s="52">
        <v>1</v>
      </c>
      <c r="E330" s="52">
        <v>160</v>
      </c>
      <c r="F330" s="53">
        <f t="shared" si="18"/>
        <v>8.0308384195310001E-2</v>
      </c>
      <c r="G330" s="48">
        <v>74</v>
      </c>
      <c r="H330" s="52">
        <v>4</v>
      </c>
      <c r="I330" s="49">
        <f t="shared" si="17"/>
        <v>40</v>
      </c>
      <c r="J330" s="48">
        <v>13</v>
      </c>
      <c r="K330" s="52">
        <v>160</v>
      </c>
      <c r="L330" s="55">
        <f t="shared" si="19"/>
        <v>4.9245300382482092E-5</v>
      </c>
      <c r="M330" s="48"/>
      <c r="N330" s="50">
        <v>12452</v>
      </c>
      <c r="O330" s="50">
        <v>3249041</v>
      </c>
    </row>
    <row r="331" spans="1:15" ht="15.5" x14ac:dyDescent="0.35">
      <c r="A331">
        <v>2023</v>
      </c>
      <c r="B331" s="7" t="s">
        <v>6</v>
      </c>
      <c r="C331" s="52" t="s">
        <v>84</v>
      </c>
      <c r="D331" s="52">
        <v>35</v>
      </c>
      <c r="E331" s="64">
        <v>2264.4</v>
      </c>
      <c r="F331" s="53">
        <f t="shared" si="18"/>
        <v>2.2062531517902166</v>
      </c>
      <c r="G331" s="48">
        <v>16</v>
      </c>
      <c r="H331" s="52">
        <v>57</v>
      </c>
      <c r="I331" s="49">
        <f t="shared" si="17"/>
        <v>39.726315789473688</v>
      </c>
      <c r="J331" s="48">
        <v>14</v>
      </c>
      <c r="K331" s="64">
        <v>2264.4</v>
      </c>
      <c r="L331" s="55">
        <f t="shared" si="19"/>
        <v>4.6459599598843804E-4</v>
      </c>
      <c r="M331" s="48"/>
      <c r="N331" s="50">
        <v>15864</v>
      </c>
      <c r="O331" s="50">
        <v>4873912</v>
      </c>
    </row>
    <row r="332" spans="1:15" ht="15.5" x14ac:dyDescent="0.35">
      <c r="A332">
        <v>2023</v>
      </c>
      <c r="B332" s="7" t="s">
        <v>6</v>
      </c>
      <c r="C332" s="52" t="s">
        <v>30</v>
      </c>
      <c r="D332" s="52">
        <v>27</v>
      </c>
      <c r="E332" s="64">
        <v>2027.5</v>
      </c>
      <c r="F332" s="53">
        <f t="shared" si="18"/>
        <v>1.9700839109813937</v>
      </c>
      <c r="G332" s="48">
        <v>19</v>
      </c>
      <c r="H332" s="52">
        <v>54.75</v>
      </c>
      <c r="I332" s="49">
        <f t="shared" si="17"/>
        <v>37.031963470319631</v>
      </c>
      <c r="J332" s="48">
        <v>15</v>
      </c>
      <c r="K332" s="64">
        <v>2027.5</v>
      </c>
      <c r="L332" s="55">
        <f t="shared" si="19"/>
        <v>1.4143358899503674E-3</v>
      </c>
      <c r="M332" s="48"/>
      <c r="N332" s="50">
        <v>13705</v>
      </c>
      <c r="O332" s="50">
        <v>1433535</v>
      </c>
    </row>
    <row r="333" spans="1:15" ht="15.5" x14ac:dyDescent="0.35">
      <c r="A333">
        <v>2023</v>
      </c>
      <c r="B333" s="7" t="s">
        <v>6</v>
      </c>
      <c r="C333" s="52" t="s">
        <v>71</v>
      </c>
      <c r="D333" s="52">
        <v>37</v>
      </c>
      <c r="E333" s="64">
        <v>3740</v>
      </c>
      <c r="F333" s="53">
        <f t="shared" si="18"/>
        <v>8.4224903255178685</v>
      </c>
      <c r="G333" s="48">
        <v>2</v>
      </c>
      <c r="H333" s="52">
        <v>102</v>
      </c>
      <c r="I333" s="49">
        <f t="shared" si="17"/>
        <v>36.666666666666664</v>
      </c>
      <c r="J333" s="48">
        <v>16</v>
      </c>
      <c r="K333" s="64">
        <v>3740</v>
      </c>
      <c r="L333" s="55">
        <f t="shared" si="19"/>
        <v>2.5692918784271535E-3</v>
      </c>
      <c r="M333" s="48"/>
      <c r="N333" s="50">
        <v>4393</v>
      </c>
      <c r="O333" s="50">
        <v>1455654</v>
      </c>
    </row>
    <row r="334" spans="1:15" ht="15.5" x14ac:dyDescent="0.35">
      <c r="A334">
        <v>2023</v>
      </c>
      <c r="B334" s="7" t="s">
        <v>6</v>
      </c>
      <c r="C334" s="52" t="s">
        <v>60</v>
      </c>
      <c r="D334" s="52">
        <v>29</v>
      </c>
      <c r="E334" s="64">
        <v>13562.5</v>
      </c>
      <c r="F334" s="53">
        <f t="shared" si="18"/>
        <v>3.0005173305742372</v>
      </c>
      <c r="G334" s="48">
        <v>12</v>
      </c>
      <c r="H334" s="52">
        <v>387.5</v>
      </c>
      <c r="I334" s="49">
        <f t="shared" si="17"/>
        <v>35</v>
      </c>
      <c r="J334" s="48">
        <v>17</v>
      </c>
      <c r="K334" s="64">
        <v>13562.5</v>
      </c>
      <c r="L334" s="55">
        <f t="shared" si="19"/>
        <v>5.4594557169206298E-3</v>
      </c>
      <c r="M334" s="48"/>
      <c r="N334" s="50">
        <v>9665</v>
      </c>
      <c r="O334" s="50">
        <v>2484222</v>
      </c>
    </row>
    <row r="335" spans="1:15" ht="15.5" x14ac:dyDescent="0.35">
      <c r="A335">
        <v>2023</v>
      </c>
      <c r="B335" s="7" t="s">
        <v>6</v>
      </c>
      <c r="C335" s="52" t="s">
        <v>23</v>
      </c>
      <c r="D335" s="52">
        <v>11</v>
      </c>
      <c r="E335" s="64">
        <v>1890</v>
      </c>
      <c r="F335" s="53">
        <f t="shared" si="18"/>
        <v>1.2980882700023602</v>
      </c>
      <c r="G335" s="48">
        <v>27</v>
      </c>
      <c r="H335" s="52">
        <v>54</v>
      </c>
      <c r="I335" s="49">
        <f t="shared" si="17"/>
        <v>35</v>
      </c>
      <c r="J335" s="48">
        <v>18</v>
      </c>
      <c r="K335" s="64">
        <v>1890</v>
      </c>
      <c r="L335" s="55">
        <f t="shared" si="19"/>
        <v>7.2195271018755491E-4</v>
      </c>
      <c r="M335" s="48"/>
      <c r="N335" s="50">
        <v>8474</v>
      </c>
      <c r="O335" s="50">
        <v>2617900</v>
      </c>
    </row>
    <row r="336" spans="1:15" ht="15.5" x14ac:dyDescent="0.35">
      <c r="A336">
        <v>2023</v>
      </c>
      <c r="B336" s="7" t="s">
        <v>6</v>
      </c>
      <c r="C336" s="52" t="s">
        <v>61</v>
      </c>
      <c r="D336" s="52">
        <v>16</v>
      </c>
      <c r="E336" s="64">
        <v>2170</v>
      </c>
      <c r="F336" s="53">
        <f t="shared" si="18"/>
        <v>1.1822077730161076</v>
      </c>
      <c r="G336" s="48">
        <v>32</v>
      </c>
      <c r="H336" s="52">
        <v>62</v>
      </c>
      <c r="I336" s="49">
        <f t="shared" si="17"/>
        <v>35</v>
      </c>
      <c r="J336" s="48">
        <v>19</v>
      </c>
      <c r="K336" s="64">
        <v>2170</v>
      </c>
      <c r="L336" s="55">
        <f t="shared" si="19"/>
        <v>5.0330021138608879E-4</v>
      </c>
      <c r="M336" s="48"/>
      <c r="N336" s="50">
        <v>13534</v>
      </c>
      <c r="O336" s="50">
        <v>4311542</v>
      </c>
    </row>
    <row r="337" spans="1:15" ht="15.5" x14ac:dyDescent="0.35">
      <c r="A337">
        <v>2023</v>
      </c>
      <c r="B337" s="7" t="s">
        <v>6</v>
      </c>
      <c r="C337" s="52" t="s">
        <v>89</v>
      </c>
      <c r="D337" s="52">
        <v>6</v>
      </c>
      <c r="E337" s="52">
        <v>525</v>
      </c>
      <c r="F337" s="53">
        <f t="shared" si="18"/>
        <v>1.0321692757612249</v>
      </c>
      <c r="G337" s="48">
        <v>37</v>
      </c>
      <c r="H337" s="52">
        <v>15</v>
      </c>
      <c r="I337" s="49">
        <f t="shared" si="17"/>
        <v>35</v>
      </c>
      <c r="J337" s="48">
        <v>20</v>
      </c>
      <c r="K337" s="52">
        <v>525</v>
      </c>
      <c r="L337" s="55">
        <f t="shared" si="19"/>
        <v>4.0301563163296561E-4</v>
      </c>
      <c r="M337" s="48"/>
      <c r="N337" s="50">
        <v>5813</v>
      </c>
      <c r="O337" s="50">
        <v>1302679</v>
      </c>
    </row>
    <row r="338" spans="1:15" ht="15.5" x14ac:dyDescent="0.35">
      <c r="A338">
        <v>2023</v>
      </c>
      <c r="B338" s="7" t="s">
        <v>6</v>
      </c>
      <c r="C338" s="52" t="s">
        <v>38</v>
      </c>
      <c r="D338" s="52">
        <v>32</v>
      </c>
      <c r="E338" s="64">
        <v>6825</v>
      </c>
      <c r="F338" s="53">
        <f t="shared" si="18"/>
        <v>0.95025983667409053</v>
      </c>
      <c r="G338" s="48">
        <v>40</v>
      </c>
      <c r="H338" s="52">
        <v>195</v>
      </c>
      <c r="I338" s="49">
        <f t="shared" si="17"/>
        <v>35</v>
      </c>
      <c r="J338" s="48">
        <v>21</v>
      </c>
      <c r="K338" s="64">
        <v>6825</v>
      </c>
      <c r="L338" s="55">
        <f t="shared" si="19"/>
        <v>8.1162392926587457E-4</v>
      </c>
      <c r="M338" s="48"/>
      <c r="N338" s="50">
        <v>33675</v>
      </c>
      <c r="O338" s="50">
        <v>8409067</v>
      </c>
    </row>
    <row r="339" spans="1:15" ht="15.5" x14ac:dyDescent="0.35">
      <c r="A339">
        <v>2023</v>
      </c>
      <c r="B339" s="7" t="s">
        <v>6</v>
      </c>
      <c r="C339" s="52" t="s">
        <v>70</v>
      </c>
      <c r="D339" s="52">
        <v>5</v>
      </c>
      <c r="E339" s="52">
        <v>315</v>
      </c>
      <c r="F339" s="53">
        <f t="shared" si="18"/>
        <v>0.82658290626549835</v>
      </c>
      <c r="G339" s="48">
        <v>44</v>
      </c>
      <c r="H339" s="52">
        <v>9</v>
      </c>
      <c r="I339" s="49">
        <f t="shared" si="17"/>
        <v>35</v>
      </c>
      <c r="J339" s="48">
        <v>22</v>
      </c>
      <c r="K339" s="52">
        <v>315</v>
      </c>
      <c r="L339" s="55">
        <f t="shared" si="19"/>
        <v>1.848396296165898E-4</v>
      </c>
      <c r="M339" s="48"/>
      <c r="N339" s="50">
        <v>6049</v>
      </c>
      <c r="O339" s="50">
        <v>1704180</v>
      </c>
    </row>
    <row r="340" spans="1:15" ht="15.5" x14ac:dyDescent="0.35">
      <c r="A340">
        <v>2023</v>
      </c>
      <c r="B340" s="7" t="s">
        <v>6</v>
      </c>
      <c r="C340" s="52" t="s">
        <v>31</v>
      </c>
      <c r="D340" s="52">
        <v>3</v>
      </c>
      <c r="E340" s="52">
        <v>210</v>
      </c>
      <c r="F340" s="53">
        <f t="shared" si="18"/>
        <v>0.67370312149112954</v>
      </c>
      <c r="G340" s="48">
        <v>49</v>
      </c>
      <c r="H340" s="52">
        <v>6</v>
      </c>
      <c r="I340" s="49">
        <f t="shared" si="17"/>
        <v>35</v>
      </c>
      <c r="J340" s="48">
        <v>23</v>
      </c>
      <c r="K340" s="52">
        <v>210</v>
      </c>
      <c r="L340" s="55">
        <f t="shared" si="19"/>
        <v>1.1596546217206623E-4</v>
      </c>
      <c r="M340" s="48"/>
      <c r="N340" s="50">
        <v>4453</v>
      </c>
      <c r="O340" s="50">
        <v>1810884</v>
      </c>
    </row>
    <row r="341" spans="1:15" ht="15.5" x14ac:dyDescent="0.35">
      <c r="A341">
        <v>2023</v>
      </c>
      <c r="B341" s="7" t="s">
        <v>6</v>
      </c>
      <c r="C341" s="52" t="s">
        <v>82</v>
      </c>
      <c r="D341" s="52">
        <v>3</v>
      </c>
      <c r="E341" s="52">
        <v>210</v>
      </c>
      <c r="F341" s="53">
        <f t="shared" si="18"/>
        <v>0.51177072671443191</v>
      </c>
      <c r="G341" s="48">
        <v>56</v>
      </c>
      <c r="H341" s="52">
        <v>6</v>
      </c>
      <c r="I341" s="49">
        <f t="shared" si="17"/>
        <v>35</v>
      </c>
      <c r="J341" s="48">
        <v>24</v>
      </c>
      <c r="K341" s="52">
        <v>210</v>
      </c>
      <c r="L341" s="55">
        <f t="shared" si="19"/>
        <v>1.3587958739192719E-4</v>
      </c>
      <c r="M341" s="48"/>
      <c r="N341" s="50">
        <v>5862</v>
      </c>
      <c r="O341" s="50">
        <v>1545486</v>
      </c>
    </row>
    <row r="342" spans="1:15" ht="15.5" x14ac:dyDescent="0.35">
      <c r="A342">
        <v>2023</v>
      </c>
      <c r="B342" s="7" t="s">
        <v>6</v>
      </c>
      <c r="C342" s="52" t="s">
        <v>16</v>
      </c>
      <c r="D342" s="52">
        <v>1</v>
      </c>
      <c r="E342" s="52">
        <v>350</v>
      </c>
      <c r="F342" s="53">
        <f t="shared" si="18"/>
        <v>0.23946360153256704</v>
      </c>
      <c r="G342" s="48">
        <v>67</v>
      </c>
      <c r="H342" s="52">
        <v>10</v>
      </c>
      <c r="I342" s="49">
        <f t="shared" si="17"/>
        <v>35</v>
      </c>
      <c r="J342" s="48">
        <v>25</v>
      </c>
      <c r="K342" s="52">
        <v>350</v>
      </c>
      <c r="L342" s="55">
        <f t="shared" si="19"/>
        <v>3.2642524255727129E-4</v>
      </c>
      <c r="M342" s="48"/>
      <c r="N342" s="50">
        <v>4176</v>
      </c>
      <c r="O342" s="50">
        <v>1072221</v>
      </c>
    </row>
    <row r="343" spans="1:15" ht="15.5" x14ac:dyDescent="0.35">
      <c r="A343">
        <v>2023</v>
      </c>
      <c r="B343" s="7" t="s">
        <v>6</v>
      </c>
      <c r="C343" s="52" t="s">
        <v>44</v>
      </c>
      <c r="D343" s="52">
        <v>9</v>
      </c>
      <c r="E343" s="64">
        <v>2252.8000000000002</v>
      </c>
      <c r="F343" s="53">
        <f t="shared" si="18"/>
        <v>1.2929176842407699</v>
      </c>
      <c r="G343" s="48">
        <v>28</v>
      </c>
      <c r="H343" s="52">
        <v>65</v>
      </c>
      <c r="I343" s="49">
        <f t="shared" si="17"/>
        <v>34.658461538461545</v>
      </c>
      <c r="J343" s="48">
        <v>26</v>
      </c>
      <c r="K343" s="64">
        <v>2252.8000000000002</v>
      </c>
      <c r="L343" s="55">
        <f t="shared" si="19"/>
        <v>9.076785219280433E-4</v>
      </c>
      <c r="M343" s="48"/>
      <c r="N343" s="50">
        <v>6961</v>
      </c>
      <c r="O343" s="50">
        <v>2481936</v>
      </c>
    </row>
    <row r="344" spans="1:15" ht="15.5" x14ac:dyDescent="0.35">
      <c r="A344">
        <v>2023</v>
      </c>
      <c r="B344" s="7" t="s">
        <v>6</v>
      </c>
      <c r="C344" s="52" t="s">
        <v>66</v>
      </c>
      <c r="D344" s="52">
        <v>5</v>
      </c>
      <c r="E344" s="52">
        <v>345</v>
      </c>
      <c r="F344" s="53">
        <f t="shared" si="18"/>
        <v>0.85338795016214364</v>
      </c>
      <c r="G344" s="48">
        <v>43</v>
      </c>
      <c r="H344" s="52">
        <v>10</v>
      </c>
      <c r="I344" s="49">
        <f t="shared" si="17"/>
        <v>34.5</v>
      </c>
      <c r="J344" s="48">
        <v>27</v>
      </c>
      <c r="K344" s="52">
        <v>345</v>
      </c>
      <c r="L344" s="55">
        <f t="shared" si="19"/>
        <v>2.8314174075542216E-4</v>
      </c>
      <c r="M344" s="48"/>
      <c r="N344" s="50">
        <v>5859</v>
      </c>
      <c r="O344" s="50">
        <v>1218471</v>
      </c>
    </row>
    <row r="345" spans="1:15" ht="15.5" x14ac:dyDescent="0.35">
      <c r="A345">
        <v>2023</v>
      </c>
      <c r="B345" s="7" t="s">
        <v>6</v>
      </c>
      <c r="C345" s="52" t="s">
        <v>20</v>
      </c>
      <c r="D345" s="52">
        <v>52</v>
      </c>
      <c r="E345" s="64">
        <v>4674.7</v>
      </c>
      <c r="F345" s="53">
        <f t="shared" si="18"/>
        <v>3.8704875325641983</v>
      </c>
      <c r="G345" s="48">
        <v>7</v>
      </c>
      <c r="H345" s="52">
        <v>137.5</v>
      </c>
      <c r="I345" s="49">
        <f t="shared" si="17"/>
        <v>33.997818181818182</v>
      </c>
      <c r="J345" s="48">
        <v>28</v>
      </c>
      <c r="K345" s="64">
        <v>4674.7</v>
      </c>
      <c r="L345" s="55">
        <f t="shared" si="19"/>
        <v>1.245292890373095E-3</v>
      </c>
      <c r="M345" s="48"/>
      <c r="N345" s="50">
        <v>13435</v>
      </c>
      <c r="O345" s="50">
        <v>3753896</v>
      </c>
    </row>
    <row r="346" spans="1:15" ht="15.5" x14ac:dyDescent="0.35">
      <c r="A346">
        <v>2023</v>
      </c>
      <c r="B346" s="7" t="s">
        <v>6</v>
      </c>
      <c r="C346" s="52" t="s">
        <v>47</v>
      </c>
      <c r="D346" s="52">
        <v>15</v>
      </c>
      <c r="E346" s="52">
        <v>964.25</v>
      </c>
      <c r="F346" s="53">
        <f t="shared" si="18"/>
        <v>0.89552238805970152</v>
      </c>
      <c r="G346" s="48">
        <v>41</v>
      </c>
      <c r="H346" s="52">
        <v>29</v>
      </c>
      <c r="I346" s="49">
        <f t="shared" si="17"/>
        <v>33.25</v>
      </c>
      <c r="J346" s="48">
        <v>29</v>
      </c>
      <c r="K346" s="52">
        <v>964.25</v>
      </c>
      <c r="L346" s="55">
        <f t="shared" si="19"/>
        <v>1.576561368008909E-4</v>
      </c>
      <c r="M346" s="48"/>
      <c r="N346" s="50">
        <v>16750</v>
      </c>
      <c r="O346" s="50">
        <v>6116159</v>
      </c>
    </row>
    <row r="347" spans="1:15" ht="15.5" x14ac:dyDescent="0.35">
      <c r="A347">
        <v>2023</v>
      </c>
      <c r="B347" s="7" t="s">
        <v>6</v>
      </c>
      <c r="C347" s="52" t="s">
        <v>55</v>
      </c>
      <c r="D347" s="52">
        <v>3</v>
      </c>
      <c r="E347" s="52">
        <v>365</v>
      </c>
      <c r="F347" s="53">
        <f t="shared" si="18"/>
        <v>0.46963055729492797</v>
      </c>
      <c r="G347" s="48">
        <v>57</v>
      </c>
      <c r="H347" s="52">
        <v>11</v>
      </c>
      <c r="I347" s="49">
        <f t="shared" si="17"/>
        <v>33.18181818181818</v>
      </c>
      <c r="J347" s="48">
        <v>30</v>
      </c>
      <c r="K347" s="52">
        <v>365</v>
      </c>
      <c r="L347" s="55">
        <f t="shared" si="19"/>
        <v>2.3890545954610582E-4</v>
      </c>
      <c r="M347" s="48"/>
      <c r="N347" s="50">
        <v>6388</v>
      </c>
      <c r="O347" s="50">
        <v>1527801</v>
      </c>
    </row>
    <row r="348" spans="1:15" ht="15.5" x14ac:dyDescent="0.35">
      <c r="A348">
        <v>2023</v>
      </c>
      <c r="B348" s="7" t="s">
        <v>6</v>
      </c>
      <c r="C348" s="52" t="s">
        <v>29</v>
      </c>
      <c r="D348" s="52">
        <v>2</v>
      </c>
      <c r="E348" s="52">
        <v>130</v>
      </c>
      <c r="F348" s="53">
        <f t="shared" si="18"/>
        <v>0.41675349031048137</v>
      </c>
      <c r="G348" s="48">
        <v>61</v>
      </c>
      <c r="H348" s="52">
        <v>4</v>
      </c>
      <c r="I348" s="49">
        <f t="shared" si="17"/>
        <v>32.5</v>
      </c>
      <c r="J348" s="48">
        <v>31</v>
      </c>
      <c r="K348" s="52">
        <v>130</v>
      </c>
      <c r="L348" s="55">
        <f t="shared" si="19"/>
        <v>1.6307586163640355E-4</v>
      </c>
      <c r="M348" s="48"/>
      <c r="N348" s="50">
        <v>4799</v>
      </c>
      <c r="O348" s="50">
        <v>797175</v>
      </c>
    </row>
    <row r="349" spans="1:15" ht="15.5" x14ac:dyDescent="0.35">
      <c r="A349">
        <v>2023</v>
      </c>
      <c r="B349" s="7" t="s">
        <v>6</v>
      </c>
      <c r="C349" s="52" t="s">
        <v>62</v>
      </c>
      <c r="D349" s="52">
        <v>145</v>
      </c>
      <c r="E349" s="64">
        <v>31140</v>
      </c>
      <c r="F349" s="53">
        <f t="shared" si="18"/>
        <v>2.7691837592146977</v>
      </c>
      <c r="G349" s="48">
        <v>14</v>
      </c>
      <c r="H349" s="52">
        <v>990.5</v>
      </c>
      <c r="I349" s="49">
        <f t="shared" si="17"/>
        <v>31.438667339727409</v>
      </c>
      <c r="J349" s="48">
        <v>32</v>
      </c>
      <c r="K349" s="64">
        <v>31140</v>
      </c>
      <c r="L349" s="55">
        <f t="shared" si="19"/>
        <v>2.4586290655906808E-3</v>
      </c>
      <c r="M349" s="48"/>
      <c r="N349" s="50">
        <v>52362</v>
      </c>
      <c r="O349" s="50">
        <v>12665595</v>
      </c>
    </row>
    <row r="350" spans="1:15" ht="15.5" x14ac:dyDescent="0.35">
      <c r="A350">
        <v>2023</v>
      </c>
      <c r="B350" s="7" t="s">
        <v>6</v>
      </c>
      <c r="C350" s="52" t="s">
        <v>51</v>
      </c>
      <c r="D350" s="52">
        <v>9</v>
      </c>
      <c r="E350" s="52">
        <v>380</v>
      </c>
      <c r="F350" s="53">
        <f t="shared" si="18"/>
        <v>1.2153950033760974</v>
      </c>
      <c r="G350" s="48">
        <v>31</v>
      </c>
      <c r="H350" s="52">
        <v>12.5</v>
      </c>
      <c r="I350" s="49">
        <f t="shared" ref="I350:I381" si="20">E350/H350</f>
        <v>30.4</v>
      </c>
      <c r="J350" s="48">
        <v>33</v>
      </c>
      <c r="K350" s="52">
        <v>380</v>
      </c>
      <c r="L350" s="55">
        <f t="shared" si="19"/>
        <v>1.9804188690140535E-4</v>
      </c>
      <c r="M350" s="48"/>
      <c r="N350" s="50">
        <v>7405</v>
      </c>
      <c r="O350" s="50">
        <v>1918786</v>
      </c>
    </row>
    <row r="351" spans="1:15" ht="15.5" x14ac:dyDescent="0.35">
      <c r="A351">
        <v>2023</v>
      </c>
      <c r="B351" s="7" t="s">
        <v>6</v>
      </c>
      <c r="C351" s="52" t="s">
        <v>81</v>
      </c>
      <c r="D351" s="52">
        <v>45</v>
      </c>
      <c r="E351" s="64">
        <v>8865</v>
      </c>
      <c r="F351" s="53">
        <f t="shared" si="18"/>
        <v>3.6653905677282723</v>
      </c>
      <c r="G351" s="48">
        <v>9</v>
      </c>
      <c r="H351" s="52">
        <v>295.5</v>
      </c>
      <c r="I351" s="49">
        <f t="shared" si="20"/>
        <v>30</v>
      </c>
      <c r="J351" s="48">
        <v>34</v>
      </c>
      <c r="K351" s="64">
        <v>8865</v>
      </c>
      <c r="L351" s="55">
        <f t="shared" si="19"/>
        <v>4.089378640481112E-3</v>
      </c>
      <c r="M351" s="48"/>
      <c r="N351" s="50">
        <v>12277</v>
      </c>
      <c r="O351" s="50">
        <v>2167811</v>
      </c>
    </row>
    <row r="352" spans="1:15" ht="15.5" x14ac:dyDescent="0.35">
      <c r="A352">
        <v>2023</v>
      </c>
      <c r="B352" s="7" t="s">
        <v>6</v>
      </c>
      <c r="C352" s="52" t="s">
        <v>45</v>
      </c>
      <c r="D352" s="52">
        <v>15</v>
      </c>
      <c r="E352" s="64">
        <v>1545</v>
      </c>
      <c r="F352" s="53">
        <f t="shared" si="18"/>
        <v>2.9457973291437547</v>
      </c>
      <c r="G352" s="48">
        <v>13</v>
      </c>
      <c r="H352" s="52">
        <v>51.5</v>
      </c>
      <c r="I352" s="49">
        <f t="shared" si="20"/>
        <v>30</v>
      </c>
      <c r="J352" s="48">
        <v>35</v>
      </c>
      <c r="K352" s="64">
        <v>1545</v>
      </c>
      <c r="L352" s="55">
        <f t="shared" si="19"/>
        <v>1.2778363625085293E-3</v>
      </c>
      <c r="M352" s="48"/>
      <c r="N352" s="50">
        <v>5092</v>
      </c>
      <c r="O352" s="50">
        <v>1209075</v>
      </c>
    </row>
    <row r="353" spans="1:15" ht="15.5" x14ac:dyDescent="0.35">
      <c r="A353">
        <v>2023</v>
      </c>
      <c r="B353" s="7" t="s">
        <v>6</v>
      </c>
      <c r="C353" s="52" t="s">
        <v>91</v>
      </c>
      <c r="D353" s="52">
        <v>20</v>
      </c>
      <c r="E353" s="64">
        <v>1380</v>
      </c>
      <c r="F353" s="53">
        <f t="shared" si="18"/>
        <v>1.6590626296142679</v>
      </c>
      <c r="G353" s="48">
        <v>23</v>
      </c>
      <c r="H353" s="52">
        <v>46</v>
      </c>
      <c r="I353" s="49">
        <f t="shared" si="20"/>
        <v>30</v>
      </c>
      <c r="J353" s="48">
        <v>36</v>
      </c>
      <c r="K353" s="64">
        <v>1380</v>
      </c>
      <c r="L353" s="55">
        <f t="shared" si="19"/>
        <v>3.7727606136914578E-4</v>
      </c>
      <c r="M353" s="48"/>
      <c r="N353" s="50">
        <v>12055</v>
      </c>
      <c r="O353" s="50">
        <v>3657799</v>
      </c>
    </row>
    <row r="354" spans="1:15" ht="15.5" x14ac:dyDescent="0.35">
      <c r="A354">
        <v>2023</v>
      </c>
      <c r="B354" s="7" t="s">
        <v>6</v>
      </c>
      <c r="C354" s="52" t="s">
        <v>92</v>
      </c>
      <c r="D354" s="52">
        <v>13</v>
      </c>
      <c r="E354" s="64">
        <v>1050</v>
      </c>
      <c r="F354" s="53">
        <f t="shared" si="18"/>
        <v>1.2531328320802004</v>
      </c>
      <c r="G354" s="48">
        <v>29</v>
      </c>
      <c r="H354" s="52">
        <v>35</v>
      </c>
      <c r="I354" s="49">
        <f t="shared" si="20"/>
        <v>30</v>
      </c>
      <c r="J354" s="48">
        <v>37</v>
      </c>
      <c r="K354" s="64">
        <v>1050</v>
      </c>
      <c r="L354" s="55">
        <f t="shared" si="19"/>
        <v>4.4555507888234416E-4</v>
      </c>
      <c r="M354" s="48"/>
      <c r="N354" s="50">
        <v>10374</v>
      </c>
      <c r="O354" s="50">
        <v>2356611</v>
      </c>
    </row>
    <row r="355" spans="1:15" ht="15.5" x14ac:dyDescent="0.35">
      <c r="A355">
        <v>2023</v>
      </c>
      <c r="B355" s="7" t="s">
        <v>6</v>
      </c>
      <c r="C355" s="52" t="s">
        <v>74</v>
      </c>
      <c r="D355" s="52">
        <v>3</v>
      </c>
      <c r="E355" s="52">
        <v>30</v>
      </c>
      <c r="F355" s="53">
        <f t="shared" si="18"/>
        <v>1.0626992561105206</v>
      </c>
      <c r="G355" s="48">
        <v>35</v>
      </c>
      <c r="H355" s="52">
        <v>1</v>
      </c>
      <c r="I355" s="49">
        <f t="shared" si="20"/>
        <v>30</v>
      </c>
      <c r="J355" s="48">
        <v>38</v>
      </c>
      <c r="K355" s="52">
        <v>30</v>
      </c>
      <c r="L355" s="55">
        <f t="shared" si="19"/>
        <v>3.4724352304018649E-5</v>
      </c>
      <c r="M355" s="48"/>
      <c r="N355" s="50">
        <v>2823</v>
      </c>
      <c r="O355" s="50">
        <v>863947</v>
      </c>
    </row>
    <row r="356" spans="1:15" ht="15.5" x14ac:dyDescent="0.35">
      <c r="A356">
        <v>2023</v>
      </c>
      <c r="B356" s="7" t="s">
        <v>6</v>
      </c>
      <c r="C356" s="52" t="s">
        <v>49</v>
      </c>
      <c r="D356" s="52">
        <v>4</v>
      </c>
      <c r="E356" s="52">
        <v>690</v>
      </c>
      <c r="F356" s="53">
        <f t="shared" si="18"/>
        <v>0.56449336720293541</v>
      </c>
      <c r="G356" s="48">
        <v>50</v>
      </c>
      <c r="H356" s="52">
        <v>23</v>
      </c>
      <c r="I356" s="49">
        <f t="shared" si="20"/>
        <v>30</v>
      </c>
      <c r="J356" s="48">
        <v>39</v>
      </c>
      <c r="K356" s="52">
        <v>690</v>
      </c>
      <c r="L356" s="55">
        <f t="shared" si="19"/>
        <v>3.3876137059904795E-4</v>
      </c>
      <c r="M356" s="48"/>
      <c r="N356" s="50">
        <v>7086</v>
      </c>
      <c r="O356" s="50">
        <v>2036832</v>
      </c>
    </row>
    <row r="357" spans="1:15" ht="15.5" x14ac:dyDescent="0.35">
      <c r="A357">
        <v>2023</v>
      </c>
      <c r="B357" s="7" t="s">
        <v>6</v>
      </c>
      <c r="C357" s="52" t="s">
        <v>57</v>
      </c>
      <c r="D357" s="52">
        <v>2</v>
      </c>
      <c r="E357" s="52">
        <v>60</v>
      </c>
      <c r="F357" s="53">
        <f t="shared" si="18"/>
        <v>0.39533504645186796</v>
      </c>
      <c r="G357" s="48">
        <v>62</v>
      </c>
      <c r="H357" s="52">
        <v>2</v>
      </c>
      <c r="I357" s="49">
        <f t="shared" si="20"/>
        <v>30</v>
      </c>
      <c r="J357" s="48">
        <v>40</v>
      </c>
      <c r="K357" s="52">
        <v>60</v>
      </c>
      <c r="L357" s="55">
        <f t="shared" si="19"/>
        <v>5.0500204525828329E-5</v>
      </c>
      <c r="M357" s="48"/>
      <c r="N357" s="50">
        <v>5059</v>
      </c>
      <c r="O357" s="50">
        <v>1188114</v>
      </c>
    </row>
    <row r="358" spans="1:15" ht="15.5" x14ac:dyDescent="0.35">
      <c r="A358">
        <v>2023</v>
      </c>
      <c r="B358" s="7" t="s">
        <v>6</v>
      </c>
      <c r="C358" s="52" t="s">
        <v>79</v>
      </c>
      <c r="D358" s="52">
        <v>2</v>
      </c>
      <c r="E358" s="52">
        <v>45</v>
      </c>
      <c r="F358" s="53">
        <f t="shared" si="18"/>
        <v>0.1610305958132045</v>
      </c>
      <c r="G358" s="48">
        <v>70</v>
      </c>
      <c r="H358" s="52">
        <v>1.5</v>
      </c>
      <c r="I358" s="49">
        <f t="shared" si="20"/>
        <v>30</v>
      </c>
      <c r="J358" s="48">
        <v>41</v>
      </c>
      <c r="K358" s="52">
        <v>45</v>
      </c>
      <c r="L358" s="55">
        <f t="shared" si="19"/>
        <v>2.4086028872190432E-5</v>
      </c>
      <c r="M358" s="48"/>
      <c r="N358" s="50">
        <v>12420</v>
      </c>
      <c r="O358" s="50">
        <v>1868303</v>
      </c>
    </row>
    <row r="359" spans="1:15" ht="15.5" x14ac:dyDescent="0.35">
      <c r="A359">
        <v>2023</v>
      </c>
      <c r="B359" s="7" t="s">
        <v>6</v>
      </c>
      <c r="C359" s="52" t="s">
        <v>17</v>
      </c>
      <c r="D359" s="52">
        <v>1</v>
      </c>
      <c r="E359" s="52">
        <v>120</v>
      </c>
      <c r="F359" s="53">
        <f t="shared" si="18"/>
        <v>0.15489467162329615</v>
      </c>
      <c r="G359" s="48">
        <v>71</v>
      </c>
      <c r="H359" s="52">
        <v>4</v>
      </c>
      <c r="I359" s="49">
        <f t="shared" si="20"/>
        <v>30</v>
      </c>
      <c r="J359" s="48">
        <v>42</v>
      </c>
      <c r="K359" s="52">
        <v>120</v>
      </c>
      <c r="L359" s="55">
        <f t="shared" si="19"/>
        <v>8.4103169357851274E-5</v>
      </c>
      <c r="M359" s="48"/>
      <c r="N359" s="50">
        <v>6456</v>
      </c>
      <c r="O359" s="50">
        <v>1426819</v>
      </c>
    </row>
    <row r="360" spans="1:15" ht="15.5" x14ac:dyDescent="0.35">
      <c r="A360">
        <v>2023</v>
      </c>
      <c r="B360" s="7" t="s">
        <v>6</v>
      </c>
      <c r="C360" s="52" t="s">
        <v>65</v>
      </c>
      <c r="D360" s="52">
        <v>129</v>
      </c>
      <c r="E360" s="64">
        <v>3560</v>
      </c>
      <c r="F360" s="53">
        <f t="shared" si="18"/>
        <v>8.2618163186883571</v>
      </c>
      <c r="G360" s="48">
        <v>3</v>
      </c>
      <c r="H360" s="52">
        <v>120</v>
      </c>
      <c r="I360" s="49">
        <f t="shared" si="20"/>
        <v>29.666666666666668</v>
      </c>
      <c r="J360" s="48">
        <v>43</v>
      </c>
      <c r="K360" s="64">
        <v>3560</v>
      </c>
      <c r="L360" s="55">
        <f t="shared" si="19"/>
        <v>9.7232453024571138E-4</v>
      </c>
      <c r="M360" s="48"/>
      <c r="N360" s="50">
        <v>15614</v>
      </c>
      <c r="O360" s="50">
        <v>3661329</v>
      </c>
    </row>
    <row r="361" spans="1:15" ht="15.5" x14ac:dyDescent="0.35">
      <c r="A361">
        <v>2023</v>
      </c>
      <c r="B361" s="7" t="s">
        <v>6</v>
      </c>
      <c r="C361" s="52" t="s">
        <v>35</v>
      </c>
      <c r="D361" s="52">
        <v>3</v>
      </c>
      <c r="E361" s="52">
        <v>785</v>
      </c>
      <c r="F361" s="53">
        <f t="shared" si="18"/>
        <v>5.6710775047258979</v>
      </c>
      <c r="G361" s="48">
        <v>4</v>
      </c>
      <c r="H361" s="52">
        <v>27.5</v>
      </c>
      <c r="I361" s="49">
        <f t="shared" si="20"/>
        <v>28.545454545454547</v>
      </c>
      <c r="J361" s="48">
        <v>44</v>
      </c>
      <c r="K361" s="52">
        <v>785</v>
      </c>
      <c r="L361" s="55">
        <f t="shared" si="19"/>
        <v>3.0207178918852358E-3</v>
      </c>
      <c r="M361" s="48"/>
      <c r="N361" s="50">
        <v>529</v>
      </c>
      <c r="O361" s="50">
        <v>259872</v>
      </c>
    </row>
    <row r="362" spans="1:15" ht="15.5" x14ac:dyDescent="0.35">
      <c r="A362">
        <v>2023</v>
      </c>
      <c r="B362" s="7" t="s">
        <v>6</v>
      </c>
      <c r="C362" s="52" t="s">
        <v>72</v>
      </c>
      <c r="D362" s="52">
        <v>6</v>
      </c>
      <c r="E362" s="52">
        <v>510</v>
      </c>
      <c r="F362" s="53">
        <f t="shared" si="18"/>
        <v>0.52128583840139009</v>
      </c>
      <c r="G362" s="48">
        <v>53</v>
      </c>
      <c r="H362" s="52">
        <v>18</v>
      </c>
      <c r="I362" s="49">
        <f t="shared" si="20"/>
        <v>28.333333333333332</v>
      </c>
      <c r="J362" s="48">
        <v>45</v>
      </c>
      <c r="K362" s="52">
        <v>510</v>
      </c>
      <c r="L362" s="55">
        <f t="shared" si="19"/>
        <v>2.5925950402131824E-4</v>
      </c>
      <c r="M362" s="48"/>
      <c r="N362" s="50">
        <v>11510</v>
      </c>
      <c r="O362" s="50">
        <v>1967141</v>
      </c>
    </row>
    <row r="363" spans="1:15" ht="15.5" x14ac:dyDescent="0.35">
      <c r="A363">
        <v>2023</v>
      </c>
      <c r="B363" s="7" t="s">
        <v>6</v>
      </c>
      <c r="C363" s="52" t="s">
        <v>73</v>
      </c>
      <c r="D363" s="52">
        <v>18</v>
      </c>
      <c r="E363" s="64">
        <v>1013</v>
      </c>
      <c r="F363" s="53">
        <f t="shared" si="18"/>
        <v>0.70949940875049267</v>
      </c>
      <c r="G363" s="48">
        <v>47</v>
      </c>
      <c r="H363" s="52">
        <v>36.5</v>
      </c>
      <c r="I363" s="49">
        <f t="shared" si="20"/>
        <v>27.753424657534246</v>
      </c>
      <c r="J363" s="48">
        <v>46</v>
      </c>
      <c r="K363" s="64">
        <v>1013</v>
      </c>
      <c r="L363" s="55">
        <f t="shared" si="19"/>
        <v>2.1097955955882153E-4</v>
      </c>
      <c r="M363" s="48"/>
      <c r="N363" s="50">
        <v>25370</v>
      </c>
      <c r="O363" s="50">
        <v>4801413</v>
      </c>
    </row>
    <row r="364" spans="1:15" ht="15.5" x14ac:dyDescent="0.35">
      <c r="A364">
        <v>2023</v>
      </c>
      <c r="B364" s="7" t="s">
        <v>6</v>
      </c>
      <c r="C364" s="52" t="s">
        <v>86</v>
      </c>
      <c r="D364" s="52">
        <v>6</v>
      </c>
      <c r="E364" s="52">
        <v>662</v>
      </c>
      <c r="F364" s="53">
        <f t="shared" si="18"/>
        <v>0.34576153979139057</v>
      </c>
      <c r="G364" s="48">
        <v>65</v>
      </c>
      <c r="H364" s="52">
        <v>25</v>
      </c>
      <c r="I364" s="49">
        <f t="shared" si="20"/>
        <v>26.48</v>
      </c>
      <c r="J364" s="48">
        <v>47</v>
      </c>
      <c r="K364" s="52">
        <v>662</v>
      </c>
      <c r="L364" s="55">
        <f t="shared" si="19"/>
        <v>1.4340075985073324E-4</v>
      </c>
      <c r="M364" s="48"/>
      <c r="N364" s="50">
        <v>17353</v>
      </c>
      <c r="O364" s="50">
        <v>4616433</v>
      </c>
    </row>
    <row r="365" spans="1:15" ht="15.5" x14ac:dyDescent="0.35">
      <c r="A365">
        <v>2023</v>
      </c>
      <c r="B365" s="7" t="s">
        <v>6</v>
      </c>
      <c r="C365" s="52" t="s">
        <v>58</v>
      </c>
      <c r="D365" s="52">
        <v>31</v>
      </c>
      <c r="E365" s="64">
        <v>4755</v>
      </c>
      <c r="F365" s="53">
        <f t="shared" si="18"/>
        <v>3.8328387734915927</v>
      </c>
      <c r="G365" s="48">
        <v>8</v>
      </c>
      <c r="H365" s="52">
        <v>180.5</v>
      </c>
      <c r="I365" s="49">
        <f t="shared" si="20"/>
        <v>26.343490304709142</v>
      </c>
      <c r="J365" s="48">
        <v>48</v>
      </c>
      <c r="K365" s="64">
        <v>4755</v>
      </c>
      <c r="L365" s="55">
        <f t="shared" si="19"/>
        <v>1.4984471927356037E-3</v>
      </c>
      <c r="M365" s="48"/>
      <c r="N365" s="50">
        <v>8088</v>
      </c>
      <c r="O365" s="50">
        <v>3173285</v>
      </c>
    </row>
    <row r="366" spans="1:15" ht="15.5" x14ac:dyDescent="0.35">
      <c r="A366">
        <v>2023</v>
      </c>
      <c r="B366" s="7" t="s">
        <v>6</v>
      </c>
      <c r="C366" s="52" t="s">
        <v>59</v>
      </c>
      <c r="D366" s="52">
        <v>8</v>
      </c>
      <c r="E366" s="64">
        <v>1115</v>
      </c>
      <c r="F366" s="53">
        <f t="shared" si="18"/>
        <v>1.0325245224574084</v>
      </c>
      <c r="G366" s="48">
        <v>36</v>
      </c>
      <c r="H366" s="52">
        <v>42.5</v>
      </c>
      <c r="I366" s="49">
        <f t="shared" si="20"/>
        <v>26.235294117647058</v>
      </c>
      <c r="J366" s="48">
        <v>49</v>
      </c>
      <c r="K366" s="64">
        <v>1115</v>
      </c>
      <c r="L366" s="55">
        <f t="shared" si="19"/>
        <v>6.316797298790178E-4</v>
      </c>
      <c r="M366" s="48"/>
      <c r="N366" s="50">
        <v>7748</v>
      </c>
      <c r="O366" s="50">
        <v>1765135</v>
      </c>
    </row>
    <row r="367" spans="1:15" ht="15.5" x14ac:dyDescent="0.35">
      <c r="A367">
        <v>2023</v>
      </c>
      <c r="B367" s="7" t="s">
        <v>6</v>
      </c>
      <c r="C367" s="52" t="s">
        <v>34</v>
      </c>
      <c r="D367" s="52">
        <v>6</v>
      </c>
      <c r="E367" s="52">
        <v>705</v>
      </c>
      <c r="F367" s="53">
        <f t="shared" si="18"/>
        <v>0.55020632737276476</v>
      </c>
      <c r="G367" s="48">
        <v>52</v>
      </c>
      <c r="H367" s="52">
        <v>27</v>
      </c>
      <c r="I367" s="49">
        <f t="shared" si="20"/>
        <v>26.111111111111111</v>
      </c>
      <c r="J367" s="48">
        <v>50</v>
      </c>
      <c r="K367" s="52">
        <v>705</v>
      </c>
      <c r="L367" s="55">
        <f t="shared" si="19"/>
        <v>2.9245479084504498E-4</v>
      </c>
      <c r="M367" s="48"/>
      <c r="N367" s="50">
        <v>10905</v>
      </c>
      <c r="O367" s="50">
        <v>2410629</v>
      </c>
    </row>
    <row r="368" spans="1:15" ht="15.5" x14ac:dyDescent="0.35">
      <c r="A368">
        <v>2023</v>
      </c>
      <c r="B368" s="7" t="s">
        <v>6</v>
      </c>
      <c r="C368" s="52" t="s">
        <v>93</v>
      </c>
      <c r="D368" s="52">
        <v>5</v>
      </c>
      <c r="E368" s="52">
        <v>970</v>
      </c>
      <c r="F368" s="53">
        <f t="shared" si="18"/>
        <v>0.88448611356801699</v>
      </c>
      <c r="G368" s="48">
        <v>42</v>
      </c>
      <c r="H368" s="52">
        <v>38</v>
      </c>
      <c r="I368" s="49">
        <f t="shared" si="20"/>
        <v>25.526315789473685</v>
      </c>
      <c r="J368" s="48">
        <v>51</v>
      </c>
      <c r="K368" s="52">
        <v>970</v>
      </c>
      <c r="L368" s="55">
        <f t="shared" si="19"/>
        <v>4.2467938895203135E-4</v>
      </c>
      <c r="M368" s="48"/>
      <c r="N368" s="50">
        <v>5653</v>
      </c>
      <c r="O368" s="50">
        <v>2284076</v>
      </c>
    </row>
    <row r="369" spans="1:15" ht="15.5" x14ac:dyDescent="0.35">
      <c r="A369">
        <v>2023</v>
      </c>
      <c r="B369" s="7" t="s">
        <v>6</v>
      </c>
      <c r="C369" s="52" t="s">
        <v>39</v>
      </c>
      <c r="D369" s="52">
        <v>14</v>
      </c>
      <c r="E369" s="52">
        <v>550</v>
      </c>
      <c r="F369" s="53">
        <f t="shared" si="18"/>
        <v>1.8055197317513543</v>
      </c>
      <c r="G369" s="48">
        <v>21</v>
      </c>
      <c r="H369" s="52">
        <v>22</v>
      </c>
      <c r="I369" s="49">
        <f t="shared" si="20"/>
        <v>25</v>
      </c>
      <c r="J369" s="48">
        <v>52</v>
      </c>
      <c r="K369" s="52">
        <v>550</v>
      </c>
      <c r="L369" s="55">
        <f t="shared" si="19"/>
        <v>2.6853318386613569E-4</v>
      </c>
      <c r="M369" s="48"/>
      <c r="N369" s="50">
        <v>7754</v>
      </c>
      <c r="O369" s="50">
        <v>2048164</v>
      </c>
    </row>
    <row r="370" spans="1:15" ht="15.5" x14ac:dyDescent="0.35">
      <c r="A370">
        <v>2023</v>
      </c>
      <c r="B370" s="7" t="s">
        <v>6</v>
      </c>
      <c r="C370" s="52" t="s">
        <v>40</v>
      </c>
      <c r="D370" s="52">
        <v>9</v>
      </c>
      <c r="E370" s="52">
        <v>325</v>
      </c>
      <c r="F370" s="53">
        <f t="shared" si="18"/>
        <v>1.4106583072100312</v>
      </c>
      <c r="G370" s="48">
        <v>26</v>
      </c>
      <c r="H370" s="52">
        <v>13</v>
      </c>
      <c r="I370" s="49">
        <f t="shared" si="20"/>
        <v>25</v>
      </c>
      <c r="J370" s="48">
        <v>53</v>
      </c>
      <c r="K370" s="52">
        <v>325</v>
      </c>
      <c r="L370" s="55">
        <f t="shared" si="19"/>
        <v>2.7975856405524241E-4</v>
      </c>
      <c r="M370" s="48"/>
      <c r="N370" s="50">
        <v>6380</v>
      </c>
      <c r="O370" s="50">
        <v>1161716</v>
      </c>
    </row>
    <row r="371" spans="1:15" ht="15.5" x14ac:dyDescent="0.35">
      <c r="A371">
        <v>2023</v>
      </c>
      <c r="B371" s="7" t="s">
        <v>6</v>
      </c>
      <c r="C371" s="52" t="s">
        <v>48</v>
      </c>
      <c r="D371" s="52">
        <v>2</v>
      </c>
      <c r="E371" s="52">
        <v>50</v>
      </c>
      <c r="F371" s="53">
        <f t="shared" si="18"/>
        <v>1.2195121951219512</v>
      </c>
      <c r="G371" s="48">
        <v>30</v>
      </c>
      <c r="H371" s="52">
        <v>2</v>
      </c>
      <c r="I371" s="49">
        <f t="shared" si="20"/>
        <v>25</v>
      </c>
      <c r="J371" s="48">
        <v>54</v>
      </c>
      <c r="K371" s="52">
        <v>50</v>
      </c>
      <c r="L371" s="55">
        <f t="shared" si="19"/>
        <v>1.8688095683049897E-4</v>
      </c>
      <c r="M371" s="48"/>
      <c r="N371" s="50">
        <v>1640</v>
      </c>
      <c r="O371" s="50">
        <v>267550</v>
      </c>
    </row>
    <row r="372" spans="1:15" ht="15.5" x14ac:dyDescent="0.35">
      <c r="A372">
        <v>2023</v>
      </c>
      <c r="B372" s="7" t="s">
        <v>6</v>
      </c>
      <c r="C372" s="52" t="s">
        <v>63</v>
      </c>
      <c r="D372" s="52">
        <v>6</v>
      </c>
      <c r="E372" s="52">
        <v>300</v>
      </c>
      <c r="F372" s="53">
        <f t="shared" si="18"/>
        <v>1.1355034065102196</v>
      </c>
      <c r="G372" s="48">
        <v>33</v>
      </c>
      <c r="H372" s="52">
        <v>12</v>
      </c>
      <c r="I372" s="49">
        <f t="shared" si="20"/>
        <v>25</v>
      </c>
      <c r="J372" s="48">
        <v>55</v>
      </c>
      <c r="K372" s="52">
        <v>300</v>
      </c>
      <c r="L372" s="55">
        <f t="shared" si="19"/>
        <v>3.9463766342932237E-4</v>
      </c>
      <c r="M372" s="48"/>
      <c r="N372" s="50">
        <v>5284</v>
      </c>
      <c r="O372" s="50">
        <v>760191</v>
      </c>
    </row>
    <row r="373" spans="1:15" ht="15.5" x14ac:dyDescent="0.35">
      <c r="A373">
        <v>2023</v>
      </c>
      <c r="B373" s="7" t="s">
        <v>6</v>
      </c>
      <c r="C373" s="52" t="s">
        <v>43</v>
      </c>
      <c r="D373" s="52">
        <v>10</v>
      </c>
      <c r="E373" s="52">
        <v>300</v>
      </c>
      <c r="F373" s="53">
        <f t="shared" si="18"/>
        <v>0.7428316743425939</v>
      </c>
      <c r="G373" s="48">
        <v>46</v>
      </c>
      <c r="H373" s="52">
        <v>12</v>
      </c>
      <c r="I373" s="49">
        <f t="shared" si="20"/>
        <v>25</v>
      </c>
      <c r="J373" s="48">
        <v>56</v>
      </c>
      <c r="K373" s="52">
        <v>300</v>
      </c>
      <c r="L373" s="55">
        <f t="shared" si="19"/>
        <v>1.1174536955124922E-4</v>
      </c>
      <c r="M373" s="48"/>
      <c r="N373" s="50">
        <v>13462</v>
      </c>
      <c r="O373" s="50">
        <v>2684675</v>
      </c>
    </row>
    <row r="374" spans="1:15" ht="15.5" x14ac:dyDescent="0.35">
      <c r="A374">
        <v>2023</v>
      </c>
      <c r="B374" s="7" t="s">
        <v>6</v>
      </c>
      <c r="C374" s="52" t="s">
        <v>77</v>
      </c>
      <c r="D374" s="52">
        <v>5</v>
      </c>
      <c r="E374" s="52">
        <v>300</v>
      </c>
      <c r="F374" s="53">
        <f t="shared" si="18"/>
        <v>0.45118209709438728</v>
      </c>
      <c r="G374" s="48">
        <v>59</v>
      </c>
      <c r="H374" s="52">
        <v>12</v>
      </c>
      <c r="I374" s="49">
        <f t="shared" si="20"/>
        <v>25</v>
      </c>
      <c r="J374" s="48">
        <v>57</v>
      </c>
      <c r="K374" s="52">
        <v>300</v>
      </c>
      <c r="L374" s="55">
        <f t="shared" si="19"/>
        <v>9.2169070026372645E-5</v>
      </c>
      <c r="M374" s="48"/>
      <c r="N374" s="50">
        <v>11082</v>
      </c>
      <c r="O374" s="50">
        <v>3254888</v>
      </c>
    </row>
    <row r="375" spans="1:15" ht="15.5" x14ac:dyDescent="0.35">
      <c r="A375">
        <v>2023</v>
      </c>
      <c r="B375" s="7" t="s">
        <v>6</v>
      </c>
      <c r="C375" s="52" t="s">
        <v>64</v>
      </c>
      <c r="D375" s="52">
        <v>6</v>
      </c>
      <c r="E375" s="52">
        <v>150</v>
      </c>
      <c r="F375" s="53">
        <f t="shared" si="18"/>
        <v>0.24715768660405335</v>
      </c>
      <c r="G375" s="48">
        <v>66</v>
      </c>
      <c r="H375" s="52">
        <v>6</v>
      </c>
      <c r="I375" s="49">
        <f t="shared" si="20"/>
        <v>25</v>
      </c>
      <c r="J375" s="48">
        <v>58</v>
      </c>
      <c r="K375" s="52">
        <v>150</v>
      </c>
      <c r="L375" s="55">
        <f t="shared" si="19"/>
        <v>6.4049654708311473E-5</v>
      </c>
      <c r="M375" s="48"/>
      <c r="N375" s="50">
        <v>24276</v>
      </c>
      <c r="O375" s="50">
        <v>2341933</v>
      </c>
    </row>
    <row r="376" spans="1:15" ht="15.5" x14ac:dyDescent="0.35">
      <c r="A376">
        <v>2023</v>
      </c>
      <c r="B376" s="7" t="s">
        <v>6</v>
      </c>
      <c r="C376" s="52" t="s">
        <v>22</v>
      </c>
      <c r="D376" s="52">
        <v>3</v>
      </c>
      <c r="E376" s="52">
        <v>200</v>
      </c>
      <c r="F376" s="53">
        <f t="shared" si="18"/>
        <v>0.17347056782699202</v>
      </c>
      <c r="G376" s="48">
        <v>69</v>
      </c>
      <c r="H376" s="52">
        <v>8</v>
      </c>
      <c r="I376" s="49">
        <f t="shared" si="20"/>
        <v>25</v>
      </c>
      <c r="J376" s="48">
        <v>59</v>
      </c>
      <c r="K376" s="52">
        <v>200</v>
      </c>
      <c r="L376" s="55">
        <f t="shared" si="19"/>
        <v>6.214395398364496E-5</v>
      </c>
      <c r="M376" s="48"/>
      <c r="N376" s="50">
        <v>17294</v>
      </c>
      <c r="O376" s="50">
        <v>3218334</v>
      </c>
    </row>
    <row r="377" spans="1:15" ht="15.5" x14ac:dyDescent="0.35">
      <c r="A377">
        <v>2023</v>
      </c>
      <c r="B377" s="7" t="s">
        <v>6</v>
      </c>
      <c r="C377" s="52" t="s">
        <v>25</v>
      </c>
      <c r="D377" s="52">
        <v>1</v>
      </c>
      <c r="E377" s="52">
        <v>25</v>
      </c>
      <c r="F377" s="53">
        <f t="shared" si="18"/>
        <v>0.13689253935660506</v>
      </c>
      <c r="G377" s="48">
        <v>72</v>
      </c>
      <c r="H377" s="52">
        <v>1</v>
      </c>
      <c r="I377" s="49">
        <f t="shared" si="20"/>
        <v>25</v>
      </c>
      <c r="J377" s="48">
        <v>60</v>
      </c>
      <c r="K377" s="52">
        <v>25</v>
      </c>
      <c r="L377" s="55">
        <f t="shared" si="19"/>
        <v>1.741350884292806E-5</v>
      </c>
      <c r="M377" s="48"/>
      <c r="N377" s="50">
        <v>7305</v>
      </c>
      <c r="O377" s="50">
        <v>1435667</v>
      </c>
    </row>
    <row r="378" spans="1:15" ht="15.5" x14ac:dyDescent="0.35">
      <c r="A378">
        <v>2023</v>
      </c>
      <c r="B378" s="7" t="s">
        <v>6</v>
      </c>
      <c r="C378" s="52" t="s">
        <v>50</v>
      </c>
      <c r="D378" s="52">
        <v>28</v>
      </c>
      <c r="E378" s="52">
        <v>435</v>
      </c>
      <c r="F378" s="53">
        <f t="shared" si="18"/>
        <v>5.6542810985460417</v>
      </c>
      <c r="G378" s="48">
        <v>5</v>
      </c>
      <c r="H378" s="52">
        <v>18</v>
      </c>
      <c r="I378" s="49">
        <f t="shared" si="20"/>
        <v>24.166666666666668</v>
      </c>
      <c r="J378" s="48">
        <v>61</v>
      </c>
      <c r="K378" s="52">
        <v>435</v>
      </c>
      <c r="L378" s="55">
        <f t="shared" si="19"/>
        <v>3.4706209938262841E-4</v>
      </c>
      <c r="M378" s="48"/>
      <c r="N378" s="50">
        <v>4952</v>
      </c>
      <c r="O378" s="50">
        <v>1253378</v>
      </c>
    </row>
    <row r="379" spans="1:15" ht="15.5" x14ac:dyDescent="0.35">
      <c r="A379">
        <v>2023</v>
      </c>
      <c r="B379" s="7" t="s">
        <v>6</v>
      </c>
      <c r="C379" s="52" t="s">
        <v>54</v>
      </c>
      <c r="D379" s="52">
        <v>7</v>
      </c>
      <c r="E379" s="52">
        <v>336</v>
      </c>
      <c r="F379" s="53">
        <f t="shared" si="18"/>
        <v>1.6320820704126837</v>
      </c>
      <c r="G379" s="48">
        <v>24</v>
      </c>
      <c r="H379" s="52">
        <v>14</v>
      </c>
      <c r="I379" s="49">
        <f t="shared" si="20"/>
        <v>24</v>
      </c>
      <c r="J379" s="48">
        <v>62</v>
      </c>
      <c r="K379" s="52">
        <v>336</v>
      </c>
      <c r="L379" s="55">
        <f t="shared" si="19"/>
        <v>4.8250142524602549E-4</v>
      </c>
      <c r="M379" s="48"/>
      <c r="N379" s="50">
        <v>4289</v>
      </c>
      <c r="O379" s="50">
        <v>696371</v>
      </c>
    </row>
    <row r="380" spans="1:15" ht="15.5" x14ac:dyDescent="0.35">
      <c r="A380">
        <v>2023</v>
      </c>
      <c r="B380" s="7" t="s">
        <v>6</v>
      </c>
      <c r="C380" s="52" t="s">
        <v>24</v>
      </c>
      <c r="D380" s="52">
        <v>5</v>
      </c>
      <c r="E380" s="52">
        <v>640</v>
      </c>
      <c r="F380" s="53">
        <f t="shared" si="18"/>
        <v>1.0690613641223008</v>
      </c>
      <c r="G380" s="48">
        <v>34</v>
      </c>
      <c r="H380" s="52">
        <v>30</v>
      </c>
      <c r="I380" s="49">
        <f t="shared" si="20"/>
        <v>21.333333333333332</v>
      </c>
      <c r="J380" s="48">
        <v>63</v>
      </c>
      <c r="K380" s="52">
        <v>640</v>
      </c>
      <c r="L380" s="55">
        <f t="shared" si="19"/>
        <v>3.4693687266766269E-4</v>
      </c>
      <c r="M380" s="48"/>
      <c r="N380" s="50">
        <v>4677</v>
      </c>
      <c r="O380" s="50">
        <v>1844716</v>
      </c>
    </row>
    <row r="381" spans="1:15" ht="15.5" x14ac:dyDescent="0.35">
      <c r="A381">
        <v>2023</v>
      </c>
      <c r="B381" s="7" t="s">
        <v>6</v>
      </c>
      <c r="C381" s="52" t="s">
        <v>87</v>
      </c>
      <c r="D381" s="52">
        <v>6</v>
      </c>
      <c r="E381" s="52">
        <v>630</v>
      </c>
      <c r="F381" s="53">
        <f t="shared" si="18"/>
        <v>0.44609665427509293</v>
      </c>
      <c r="G381" s="48">
        <v>60</v>
      </c>
      <c r="H381" s="52">
        <v>30</v>
      </c>
      <c r="I381" s="49">
        <f t="shared" si="20"/>
        <v>21</v>
      </c>
      <c r="J381" s="48">
        <v>64</v>
      </c>
      <c r="K381" s="52">
        <v>630</v>
      </c>
      <c r="L381" s="55">
        <f t="shared" si="19"/>
        <v>1.4603348710118659E-4</v>
      </c>
      <c r="M381" s="48"/>
      <c r="N381" s="50">
        <v>13450</v>
      </c>
      <c r="O381" s="50">
        <v>4314079</v>
      </c>
    </row>
    <row r="382" spans="1:15" ht="15.5" x14ac:dyDescent="0.35">
      <c r="A382">
        <v>2023</v>
      </c>
      <c r="B382" s="7" t="s">
        <v>6</v>
      </c>
      <c r="C382" s="52" t="s">
        <v>83</v>
      </c>
      <c r="D382" s="52">
        <v>23</v>
      </c>
      <c r="E382" s="52">
        <v>300</v>
      </c>
      <c r="F382" s="53">
        <f t="shared" si="18"/>
        <v>2.1529532902742679</v>
      </c>
      <c r="G382" s="48">
        <v>17</v>
      </c>
      <c r="H382" s="52">
        <v>15</v>
      </c>
      <c r="I382" s="49">
        <f t="shared" ref="I382:I413" si="21">E382/H382</f>
        <v>20</v>
      </c>
      <c r="J382" s="48">
        <v>65</v>
      </c>
      <c r="K382" s="52">
        <v>300</v>
      </c>
      <c r="L382" s="55">
        <f t="shared" si="19"/>
        <v>1.0192471229201837E-4</v>
      </c>
      <c r="M382" s="48"/>
      <c r="N382" s="50">
        <v>10683</v>
      </c>
      <c r="O382" s="50">
        <v>2943349</v>
      </c>
    </row>
    <row r="383" spans="1:15" ht="15.5" x14ac:dyDescent="0.35">
      <c r="A383">
        <v>2023</v>
      </c>
      <c r="B383" s="7" t="s">
        <v>6</v>
      </c>
      <c r="C383" s="52" t="s">
        <v>28</v>
      </c>
      <c r="D383" s="52">
        <v>9</v>
      </c>
      <c r="E383" s="52">
        <v>260</v>
      </c>
      <c r="F383" s="53">
        <f t="shared" si="18"/>
        <v>1.0315186246418337</v>
      </c>
      <c r="G383" s="48">
        <v>38</v>
      </c>
      <c r="H383" s="52">
        <v>13</v>
      </c>
      <c r="I383" s="49">
        <f t="shared" si="21"/>
        <v>20</v>
      </c>
      <c r="J383" s="48">
        <v>66</v>
      </c>
      <c r="K383" s="52">
        <v>260</v>
      </c>
      <c r="L383" s="55">
        <f t="shared" si="19"/>
        <v>1.2148505196523098E-4</v>
      </c>
      <c r="M383" s="48"/>
      <c r="N383" s="50">
        <v>8725</v>
      </c>
      <c r="O383" s="50">
        <v>2140181</v>
      </c>
    </row>
    <row r="384" spans="1:15" ht="15.5" x14ac:dyDescent="0.35">
      <c r="A384">
        <v>2023</v>
      </c>
      <c r="B384" s="7" t="s">
        <v>6</v>
      </c>
      <c r="C384" s="52" t="s">
        <v>56</v>
      </c>
      <c r="D384" s="52">
        <v>6</v>
      </c>
      <c r="E384" s="52">
        <v>240</v>
      </c>
      <c r="F384" s="53">
        <f t="shared" si="18"/>
        <v>0.56264066016504122</v>
      </c>
      <c r="G384" s="48">
        <v>51</v>
      </c>
      <c r="H384" s="52">
        <v>12</v>
      </c>
      <c r="I384" s="49">
        <f t="shared" si="21"/>
        <v>20</v>
      </c>
      <c r="J384" s="48">
        <v>67</v>
      </c>
      <c r="K384" s="52">
        <v>240</v>
      </c>
      <c r="L384" s="55">
        <f t="shared" si="19"/>
        <v>1.339348496246476E-4</v>
      </c>
      <c r="M384" s="48"/>
      <c r="N384" s="50">
        <v>10664</v>
      </c>
      <c r="O384" s="50">
        <v>1791916</v>
      </c>
    </row>
    <row r="385" spans="1:15" ht="15.5" x14ac:dyDescent="0.35">
      <c r="A385">
        <v>2023</v>
      </c>
      <c r="B385" s="7" t="s">
        <v>6</v>
      </c>
      <c r="C385" s="52" t="s">
        <v>78</v>
      </c>
      <c r="D385" s="52">
        <v>210</v>
      </c>
      <c r="E385" s="64">
        <v>34457.410000000003</v>
      </c>
      <c r="F385" s="53">
        <f t="shared" si="18"/>
        <v>2.0849052857313057</v>
      </c>
      <c r="G385" s="48">
        <v>18</v>
      </c>
      <c r="H385" s="64">
        <v>1818</v>
      </c>
      <c r="I385" s="49">
        <f t="shared" si="21"/>
        <v>18.953470847084709</v>
      </c>
      <c r="J385" s="48">
        <v>68</v>
      </c>
      <c r="K385" s="64">
        <v>34457.410000000003</v>
      </c>
      <c r="L385" s="55">
        <f t="shared" si="19"/>
        <v>1.4087234746785204E-3</v>
      </c>
      <c r="M385" s="48"/>
      <c r="N385" s="50">
        <v>100724</v>
      </c>
      <c r="O385" s="50">
        <v>24460024</v>
      </c>
    </row>
    <row r="386" spans="1:15" ht="15.5" x14ac:dyDescent="0.35">
      <c r="A386">
        <v>2023</v>
      </c>
      <c r="B386" s="7" t="s">
        <v>6</v>
      </c>
      <c r="C386" s="52" t="s">
        <v>69</v>
      </c>
      <c r="D386" s="52">
        <v>5</v>
      </c>
      <c r="E386" s="52">
        <v>165</v>
      </c>
      <c r="F386" s="53">
        <f t="shared" ref="F386:F449" si="22">(D386/N386)*1000</f>
        <v>1.0277492291880781</v>
      </c>
      <c r="G386" s="48">
        <v>39</v>
      </c>
      <c r="H386" s="52">
        <v>9</v>
      </c>
      <c r="I386" s="49">
        <f t="shared" si="21"/>
        <v>18.333333333333332</v>
      </c>
      <c r="J386" s="48">
        <v>69</v>
      </c>
      <c r="K386" s="52">
        <v>165</v>
      </c>
      <c r="L386" s="55">
        <f t="shared" ref="L386:L449" si="23">K386/O386</f>
        <v>8.0915512435488269E-5</v>
      </c>
      <c r="M386" s="48"/>
      <c r="N386" s="50">
        <v>4865</v>
      </c>
      <c r="O386" s="50">
        <v>2039164</v>
      </c>
    </row>
    <row r="387" spans="1:15" ht="15.5" x14ac:dyDescent="0.35">
      <c r="A387">
        <v>2023</v>
      </c>
      <c r="B387" s="7" t="s">
        <v>6</v>
      </c>
      <c r="C387" s="52" t="s">
        <v>68</v>
      </c>
      <c r="D387" s="52">
        <v>1</v>
      </c>
      <c r="E387" s="52">
        <v>0</v>
      </c>
      <c r="F387" s="53">
        <f t="shared" si="22"/>
        <v>11.363636363636363</v>
      </c>
      <c r="G387" s="48">
        <v>1</v>
      </c>
      <c r="H387" s="52">
        <v>0</v>
      </c>
      <c r="I387" s="49" t="e">
        <f t="shared" si="21"/>
        <v>#DIV/0!</v>
      </c>
      <c r="J387" s="48"/>
      <c r="K387" s="52">
        <v>0</v>
      </c>
      <c r="L387" s="55">
        <f t="shared" si="23"/>
        <v>0</v>
      </c>
      <c r="M387" s="48"/>
      <c r="N387" s="50">
        <v>88</v>
      </c>
      <c r="O387" s="50">
        <v>12069</v>
      </c>
    </row>
    <row r="388" spans="1:15" ht="15.5" x14ac:dyDescent="0.35">
      <c r="A388">
        <v>2023</v>
      </c>
      <c r="B388" s="7" t="s">
        <v>6</v>
      </c>
      <c r="C388" s="52" t="s">
        <v>88</v>
      </c>
      <c r="D388" s="52">
        <v>31</v>
      </c>
      <c r="E388" s="52">
        <v>0</v>
      </c>
      <c r="F388" s="53">
        <f t="shared" si="22"/>
        <v>4.6158427635497326</v>
      </c>
      <c r="G388" s="48">
        <v>6</v>
      </c>
      <c r="H388" s="52">
        <v>0</v>
      </c>
      <c r="I388" s="49" t="e">
        <f t="shared" si="21"/>
        <v>#DIV/0!</v>
      </c>
      <c r="J388" s="48"/>
      <c r="K388" s="52">
        <v>0</v>
      </c>
      <c r="L388" s="55">
        <f t="shared" si="23"/>
        <v>0</v>
      </c>
      <c r="M388" s="48"/>
      <c r="N388" s="50">
        <v>6716</v>
      </c>
      <c r="O388" s="50">
        <v>2796463</v>
      </c>
    </row>
    <row r="389" spans="1:15" ht="15.5" x14ac:dyDescent="0.35">
      <c r="A389">
        <v>2023</v>
      </c>
      <c r="B389" s="7" t="s">
        <v>6</v>
      </c>
      <c r="C389" s="52" t="s">
        <v>18</v>
      </c>
      <c r="D389" s="52">
        <v>14</v>
      </c>
      <c r="E389" s="52">
        <v>0</v>
      </c>
      <c r="F389" s="53">
        <f t="shared" si="22"/>
        <v>3.3333333333333335</v>
      </c>
      <c r="G389" s="48">
        <v>10</v>
      </c>
      <c r="H389" s="52">
        <v>0</v>
      </c>
      <c r="I389" s="49" t="e">
        <f t="shared" si="21"/>
        <v>#DIV/0!</v>
      </c>
      <c r="J389" s="48"/>
      <c r="K389" s="52">
        <v>0</v>
      </c>
      <c r="L389" s="55">
        <f t="shared" si="23"/>
        <v>0</v>
      </c>
      <c r="M389" s="48"/>
      <c r="N389" s="50">
        <v>4200</v>
      </c>
      <c r="O389" s="50">
        <v>798599</v>
      </c>
    </row>
    <row r="390" spans="1:15" ht="15.5" x14ac:dyDescent="0.35">
      <c r="A390">
        <v>2023</v>
      </c>
      <c r="B390" s="7" t="s">
        <v>6</v>
      </c>
      <c r="C390" s="52" t="s">
        <v>26</v>
      </c>
      <c r="D390" s="52">
        <v>21</v>
      </c>
      <c r="E390" s="52">
        <v>0</v>
      </c>
      <c r="F390" s="53">
        <f t="shared" si="22"/>
        <v>1.6003657978966621</v>
      </c>
      <c r="G390" s="48">
        <v>25</v>
      </c>
      <c r="H390" s="52">
        <v>0</v>
      </c>
      <c r="I390" s="49" t="e">
        <f t="shared" si="21"/>
        <v>#DIV/0!</v>
      </c>
      <c r="J390" s="48"/>
      <c r="K390" s="52">
        <v>0</v>
      </c>
      <c r="L390" s="55">
        <f t="shared" si="23"/>
        <v>0</v>
      </c>
      <c r="M390" s="48"/>
      <c r="N390" s="50">
        <v>13122</v>
      </c>
      <c r="O390" s="50">
        <v>3173577</v>
      </c>
    </row>
    <row r="391" spans="1:15" ht="15.5" x14ac:dyDescent="0.35">
      <c r="A391">
        <v>2023</v>
      </c>
      <c r="B391" s="7" t="s">
        <v>6</v>
      </c>
      <c r="C391" s="52" t="s">
        <v>37</v>
      </c>
      <c r="D391" s="52">
        <v>3</v>
      </c>
      <c r="E391" s="52">
        <v>0</v>
      </c>
      <c r="F391" s="53">
        <f t="shared" si="22"/>
        <v>0.38829924928811804</v>
      </c>
      <c r="G391" s="48">
        <v>63</v>
      </c>
      <c r="H391" s="52">
        <v>0</v>
      </c>
      <c r="I391" s="49" t="e">
        <f t="shared" si="21"/>
        <v>#DIV/0!</v>
      </c>
      <c r="J391" s="48"/>
      <c r="K391" s="52">
        <v>0</v>
      </c>
      <c r="L391" s="55">
        <f t="shared" si="23"/>
        <v>0</v>
      </c>
      <c r="M391" s="48"/>
      <c r="N391" s="50">
        <v>7726</v>
      </c>
      <c r="O391" s="50">
        <v>1866331</v>
      </c>
    </row>
    <row r="392" spans="1:15" ht="15.5" x14ac:dyDescent="0.35">
      <c r="A392">
        <v>2023</v>
      </c>
      <c r="B392" s="7" t="s">
        <v>6</v>
      </c>
      <c r="C392" s="52" t="s">
        <v>41</v>
      </c>
      <c r="D392" s="52">
        <v>0</v>
      </c>
      <c r="E392" s="52">
        <v>0</v>
      </c>
      <c r="F392" s="53">
        <f t="shared" si="22"/>
        <v>0</v>
      </c>
      <c r="G392" s="48"/>
      <c r="H392" s="52">
        <v>0</v>
      </c>
      <c r="I392" s="49" t="e">
        <f t="shared" si="21"/>
        <v>#DIV/0!</v>
      </c>
      <c r="J392" s="48"/>
      <c r="K392" s="52">
        <v>0</v>
      </c>
      <c r="L392" s="55">
        <f t="shared" si="23"/>
        <v>0</v>
      </c>
      <c r="M392" s="48"/>
      <c r="N392" s="50">
        <v>2603</v>
      </c>
      <c r="O392" s="50">
        <v>751524</v>
      </c>
    </row>
    <row r="393" spans="1:15" ht="15.5" x14ac:dyDescent="0.35">
      <c r="A393">
        <v>2023</v>
      </c>
      <c r="B393" s="7" t="s">
        <v>6</v>
      </c>
      <c r="C393" s="52" t="s">
        <v>85</v>
      </c>
      <c r="D393" s="52">
        <v>0</v>
      </c>
      <c r="E393" s="52">
        <v>0</v>
      </c>
      <c r="F393" s="53">
        <f t="shared" si="22"/>
        <v>0</v>
      </c>
      <c r="G393" s="48"/>
      <c r="H393" s="52">
        <v>0</v>
      </c>
      <c r="I393" s="49" t="e">
        <f t="shared" si="21"/>
        <v>#DIV/0!</v>
      </c>
      <c r="J393" s="48"/>
      <c r="K393" s="52">
        <v>0</v>
      </c>
      <c r="L393" s="55">
        <f t="shared" si="23"/>
        <v>0</v>
      </c>
      <c r="M393" s="48"/>
      <c r="N393" s="50">
        <v>22472</v>
      </c>
      <c r="O393" s="50">
        <v>2919369</v>
      </c>
    </row>
    <row r="394" spans="1:15" ht="15.5" x14ac:dyDescent="0.35">
      <c r="A394">
        <v>2023</v>
      </c>
      <c r="B394" s="7" t="s">
        <v>6</v>
      </c>
      <c r="C394" s="52" t="s">
        <v>90</v>
      </c>
      <c r="D394" s="52">
        <v>0</v>
      </c>
      <c r="E394" s="52">
        <v>0</v>
      </c>
      <c r="F394" s="53">
        <f t="shared" si="22"/>
        <v>0</v>
      </c>
      <c r="G394" s="48"/>
      <c r="H394" s="52">
        <v>0</v>
      </c>
      <c r="I394" s="49" t="e">
        <f t="shared" si="21"/>
        <v>#DIV/0!</v>
      </c>
      <c r="J394" s="48"/>
      <c r="K394" s="52">
        <v>0</v>
      </c>
      <c r="L394" s="55">
        <f t="shared" si="23"/>
        <v>0</v>
      </c>
      <c r="M394" s="48"/>
      <c r="N394" s="50">
        <v>292</v>
      </c>
      <c r="O394" s="50">
        <v>62119</v>
      </c>
    </row>
    <row r="395" spans="1:15" ht="15.5" x14ac:dyDescent="0.35">
      <c r="A395">
        <v>2023</v>
      </c>
      <c r="B395" s="7" t="s">
        <v>6</v>
      </c>
      <c r="C395" s="52" t="s">
        <v>21</v>
      </c>
      <c r="D395" s="52">
        <v>0</v>
      </c>
      <c r="E395" s="52">
        <v>0</v>
      </c>
      <c r="F395" s="53">
        <f t="shared" si="22"/>
        <v>0</v>
      </c>
      <c r="G395" s="48"/>
      <c r="H395" s="52">
        <v>0</v>
      </c>
      <c r="I395" s="49" t="e">
        <f t="shared" si="21"/>
        <v>#DIV/0!</v>
      </c>
      <c r="J395" s="48"/>
      <c r="K395" s="52">
        <v>0</v>
      </c>
      <c r="L395" s="55">
        <f t="shared" si="23"/>
        <v>0</v>
      </c>
      <c r="M395" s="48"/>
      <c r="N395" s="50">
        <v>4072</v>
      </c>
      <c r="O395" s="50">
        <v>511883</v>
      </c>
    </row>
    <row r="396" spans="1:15" ht="15.5" x14ac:dyDescent="0.35">
      <c r="A396">
        <v>2023</v>
      </c>
      <c r="B396" s="7" t="s">
        <v>6</v>
      </c>
      <c r="C396" s="52" t="s">
        <v>33</v>
      </c>
      <c r="D396" s="52">
        <v>0</v>
      </c>
      <c r="E396" s="52">
        <v>0</v>
      </c>
      <c r="F396" s="53">
        <f t="shared" si="22"/>
        <v>0</v>
      </c>
      <c r="G396" s="48"/>
      <c r="H396" s="52">
        <v>0</v>
      </c>
      <c r="I396" s="49" t="e">
        <f t="shared" si="21"/>
        <v>#DIV/0!</v>
      </c>
      <c r="J396" s="48"/>
      <c r="K396" s="52">
        <v>0</v>
      </c>
      <c r="L396" s="55">
        <f t="shared" si="23"/>
        <v>0</v>
      </c>
      <c r="M396" s="48"/>
      <c r="N396" s="50">
        <v>5454</v>
      </c>
      <c r="O396" s="50">
        <v>1789616</v>
      </c>
    </row>
    <row r="397" spans="1:15" ht="15.5" x14ac:dyDescent="0.35">
      <c r="A397">
        <v>2023</v>
      </c>
      <c r="B397" s="7" t="s">
        <v>4</v>
      </c>
      <c r="C397" s="52" t="s">
        <v>40</v>
      </c>
      <c r="D397" s="52">
        <v>120</v>
      </c>
      <c r="E397" s="64">
        <v>200751.58</v>
      </c>
      <c r="F397" s="53">
        <f t="shared" si="22"/>
        <v>18.808777429467085</v>
      </c>
      <c r="G397" s="52">
        <v>28</v>
      </c>
      <c r="H397" s="57">
        <v>1031</v>
      </c>
      <c r="I397" s="49">
        <f t="shared" si="21"/>
        <v>194.71540252182345</v>
      </c>
      <c r="J397" s="48">
        <v>2</v>
      </c>
      <c r="K397" s="64">
        <v>186926.58</v>
      </c>
      <c r="L397" s="55">
        <f t="shared" si="23"/>
        <v>0.16090557416786891</v>
      </c>
      <c r="M397" s="48">
        <v>1</v>
      </c>
      <c r="N397" s="50">
        <v>6380</v>
      </c>
      <c r="O397" s="50">
        <v>1161716</v>
      </c>
    </row>
    <row r="398" spans="1:15" ht="15.5" x14ac:dyDescent="0.35">
      <c r="A398">
        <v>2023</v>
      </c>
      <c r="B398" s="7" t="s">
        <v>4</v>
      </c>
      <c r="C398" s="52" t="s">
        <v>45</v>
      </c>
      <c r="D398" s="52">
        <v>215</v>
      </c>
      <c r="E398" s="64">
        <v>195595</v>
      </c>
      <c r="F398" s="53">
        <f t="shared" si="22"/>
        <v>42.223095051060483</v>
      </c>
      <c r="G398" s="52">
        <v>8</v>
      </c>
      <c r="H398" s="57">
        <v>3354</v>
      </c>
      <c r="I398" s="49">
        <f t="shared" si="21"/>
        <v>58.316935002981516</v>
      </c>
      <c r="J398" s="48">
        <v>28</v>
      </c>
      <c r="K398" s="64">
        <v>176758</v>
      </c>
      <c r="L398" s="55">
        <f t="shared" si="23"/>
        <v>0.14619275065649359</v>
      </c>
      <c r="M398" s="48">
        <v>2</v>
      </c>
      <c r="N398" s="50">
        <v>5092</v>
      </c>
      <c r="O398" s="50">
        <v>1209075</v>
      </c>
    </row>
    <row r="399" spans="1:15" ht="15.5" x14ac:dyDescent="0.35">
      <c r="A399">
        <v>2023</v>
      </c>
      <c r="B399" s="7" t="s">
        <v>4</v>
      </c>
      <c r="C399" s="52" t="s">
        <v>35</v>
      </c>
      <c r="D399" s="52">
        <v>63</v>
      </c>
      <c r="E399" s="64">
        <v>34374</v>
      </c>
      <c r="F399" s="53">
        <f t="shared" si="22"/>
        <v>119.09262759924385</v>
      </c>
      <c r="G399" s="52">
        <v>2</v>
      </c>
      <c r="H399" s="52">
        <v>481</v>
      </c>
      <c r="I399" s="49">
        <f t="shared" si="21"/>
        <v>71.463617463617467</v>
      </c>
      <c r="J399" s="48">
        <v>19</v>
      </c>
      <c r="K399" s="64">
        <v>31341</v>
      </c>
      <c r="L399" s="55">
        <f t="shared" si="23"/>
        <v>0.12060168082748431</v>
      </c>
      <c r="M399" s="48">
        <v>3</v>
      </c>
      <c r="N399" s="50">
        <v>529</v>
      </c>
      <c r="O399" s="50">
        <v>259872</v>
      </c>
    </row>
    <row r="400" spans="1:15" ht="15.5" x14ac:dyDescent="0.35">
      <c r="A400">
        <v>2023</v>
      </c>
      <c r="B400" s="7" t="s">
        <v>4</v>
      </c>
      <c r="C400" s="52" t="s">
        <v>36</v>
      </c>
      <c r="D400" s="52">
        <v>46</v>
      </c>
      <c r="E400" s="64">
        <v>96943.2</v>
      </c>
      <c r="F400" s="53">
        <f t="shared" si="22"/>
        <v>7.1976216554529806</v>
      </c>
      <c r="G400" s="52">
        <v>60</v>
      </c>
      <c r="H400" s="57">
        <v>2127</v>
      </c>
      <c r="I400" s="49">
        <f t="shared" si="21"/>
        <v>45.57743300423131</v>
      </c>
      <c r="J400" s="48">
        <v>43</v>
      </c>
      <c r="K400" s="64">
        <v>96500.2</v>
      </c>
      <c r="L400" s="55">
        <f t="shared" si="23"/>
        <v>0.11568964070348746</v>
      </c>
      <c r="M400" s="48">
        <v>4</v>
      </c>
      <c r="N400" s="50">
        <v>6391</v>
      </c>
      <c r="O400" s="50">
        <v>834130</v>
      </c>
    </row>
    <row r="401" spans="1:15" ht="15.5" x14ac:dyDescent="0.35">
      <c r="A401">
        <v>2023</v>
      </c>
      <c r="B401" s="7" t="s">
        <v>4</v>
      </c>
      <c r="C401" s="52" t="s">
        <v>48</v>
      </c>
      <c r="D401" s="52">
        <v>55</v>
      </c>
      <c r="E401" s="64">
        <v>27761</v>
      </c>
      <c r="F401" s="53">
        <f t="shared" si="22"/>
        <v>33.536585365853661</v>
      </c>
      <c r="G401" s="52">
        <v>10</v>
      </c>
      <c r="H401" s="52">
        <v>483</v>
      </c>
      <c r="I401" s="49">
        <f t="shared" si="21"/>
        <v>57.476190476190474</v>
      </c>
      <c r="J401" s="48">
        <v>30</v>
      </c>
      <c r="K401" s="64">
        <v>24276</v>
      </c>
      <c r="L401" s="55">
        <f t="shared" si="23"/>
        <v>9.0734442160343862E-2</v>
      </c>
      <c r="M401" s="48">
        <v>5</v>
      </c>
      <c r="N401" s="50">
        <v>1640</v>
      </c>
      <c r="O401" s="50">
        <v>267550</v>
      </c>
    </row>
    <row r="402" spans="1:15" ht="15.5" x14ac:dyDescent="0.35">
      <c r="A402">
        <v>2023</v>
      </c>
      <c r="B402" s="7" t="s">
        <v>4</v>
      </c>
      <c r="C402" s="52" t="s">
        <v>0</v>
      </c>
      <c r="D402" s="57">
        <v>1215</v>
      </c>
      <c r="E402" s="64">
        <v>555381.56000000006</v>
      </c>
      <c r="F402" s="53">
        <f t="shared" si="22"/>
        <v>40.243781259315696</v>
      </c>
      <c r="G402" s="52">
        <v>9</v>
      </c>
      <c r="H402" s="57">
        <v>15593</v>
      </c>
      <c r="I402" s="49">
        <f t="shared" si="21"/>
        <v>35.617364201885465</v>
      </c>
      <c r="J402" s="48">
        <v>51</v>
      </c>
      <c r="K402" s="64">
        <v>513280.56</v>
      </c>
      <c r="L402" s="55">
        <f t="shared" si="23"/>
        <v>8.1017426746139251E-2</v>
      </c>
      <c r="M402" s="48">
        <v>6</v>
      </c>
      <c r="N402" s="50">
        <v>30191</v>
      </c>
      <c r="O402" s="50">
        <v>6335434</v>
      </c>
    </row>
    <row r="403" spans="1:15" ht="15.5" x14ac:dyDescent="0.35">
      <c r="A403">
        <v>2023</v>
      </c>
      <c r="B403" s="7" t="s">
        <v>4</v>
      </c>
      <c r="C403" s="52" t="s">
        <v>42</v>
      </c>
      <c r="D403" s="52">
        <v>53</v>
      </c>
      <c r="E403" s="64">
        <v>52516.38</v>
      </c>
      <c r="F403" s="53">
        <f t="shared" si="22"/>
        <v>9.4440484675694929</v>
      </c>
      <c r="G403" s="52">
        <v>52</v>
      </c>
      <c r="H403" s="57">
        <v>2131</v>
      </c>
      <c r="I403" s="49">
        <f t="shared" si="21"/>
        <v>24.644007508212106</v>
      </c>
      <c r="J403" s="48">
        <v>67</v>
      </c>
      <c r="K403" s="64">
        <v>52516.38</v>
      </c>
      <c r="L403" s="55">
        <f t="shared" si="23"/>
        <v>7.9797696161332518E-2</v>
      </c>
      <c r="M403" s="48">
        <v>7</v>
      </c>
      <c r="N403" s="50">
        <v>5612</v>
      </c>
      <c r="O403" s="50">
        <v>658119</v>
      </c>
    </row>
    <row r="404" spans="1:15" ht="15.5" x14ac:dyDescent="0.35">
      <c r="A404">
        <v>2023</v>
      </c>
      <c r="B404" s="7" t="s">
        <v>4</v>
      </c>
      <c r="C404" s="52" t="s">
        <v>79</v>
      </c>
      <c r="D404" s="52">
        <v>76</v>
      </c>
      <c r="E404" s="64">
        <v>134106</v>
      </c>
      <c r="F404" s="53">
        <f t="shared" si="22"/>
        <v>6.119162640901771</v>
      </c>
      <c r="G404" s="52">
        <v>64</v>
      </c>
      <c r="H404" s="57">
        <v>5300</v>
      </c>
      <c r="I404" s="49">
        <f t="shared" si="21"/>
        <v>25.303018867924528</v>
      </c>
      <c r="J404" s="48">
        <v>64</v>
      </c>
      <c r="K404" s="64">
        <v>130686</v>
      </c>
      <c r="L404" s="55">
        <f t="shared" si="23"/>
        <v>6.99490393153573E-2</v>
      </c>
      <c r="M404" s="48">
        <v>8</v>
      </c>
      <c r="N404" s="50">
        <v>12420</v>
      </c>
      <c r="O404" s="50">
        <v>1868303</v>
      </c>
    </row>
    <row r="405" spans="1:15" ht="15.5" x14ac:dyDescent="0.35">
      <c r="A405">
        <v>2023</v>
      </c>
      <c r="B405" s="7" t="s">
        <v>4</v>
      </c>
      <c r="C405" s="52" t="s">
        <v>32</v>
      </c>
      <c r="D405" s="52">
        <v>89</v>
      </c>
      <c r="E405" s="64">
        <v>92048.07</v>
      </c>
      <c r="F405" s="53">
        <f t="shared" si="22"/>
        <v>15.564882826162995</v>
      </c>
      <c r="G405" s="52">
        <v>37</v>
      </c>
      <c r="H405" s="57">
        <v>3517</v>
      </c>
      <c r="I405" s="49">
        <f t="shared" si="21"/>
        <v>26.172325845891386</v>
      </c>
      <c r="J405" s="48">
        <v>62</v>
      </c>
      <c r="K405" s="64">
        <v>87530.07</v>
      </c>
      <c r="L405" s="55">
        <f t="shared" si="23"/>
        <v>6.8788180042091765E-2</v>
      </c>
      <c r="M405" s="48">
        <v>9</v>
      </c>
      <c r="N405" s="50">
        <v>5718</v>
      </c>
      <c r="O405" s="50">
        <v>1272458</v>
      </c>
    </row>
    <row r="406" spans="1:15" ht="15.5" x14ac:dyDescent="0.35">
      <c r="A406">
        <v>2023</v>
      </c>
      <c r="B406" s="7" t="s">
        <v>4</v>
      </c>
      <c r="C406" s="52" t="s">
        <v>71</v>
      </c>
      <c r="D406" s="52">
        <v>121</v>
      </c>
      <c r="E406" s="64">
        <v>89109</v>
      </c>
      <c r="F406" s="53">
        <f t="shared" si="22"/>
        <v>27.54381971318006</v>
      </c>
      <c r="G406" s="52">
        <v>17</v>
      </c>
      <c r="H406" s="52">
        <v>978</v>
      </c>
      <c r="I406" s="49">
        <f t="shared" si="21"/>
        <v>91.113496932515332</v>
      </c>
      <c r="J406" s="48">
        <v>11</v>
      </c>
      <c r="K406" s="64">
        <v>81044</v>
      </c>
      <c r="L406" s="55">
        <f t="shared" si="23"/>
        <v>5.567531844792787E-2</v>
      </c>
      <c r="M406" s="48">
        <v>10</v>
      </c>
      <c r="N406" s="50">
        <v>4393</v>
      </c>
      <c r="O406" s="50">
        <v>1455654</v>
      </c>
    </row>
    <row r="407" spans="1:15" ht="15.5" x14ac:dyDescent="0.35">
      <c r="A407">
        <v>2023</v>
      </c>
      <c r="B407" s="7" t="s">
        <v>4</v>
      </c>
      <c r="C407" s="52" t="s">
        <v>19</v>
      </c>
      <c r="D407" s="52">
        <v>272</v>
      </c>
      <c r="E407" s="64">
        <v>203758.95</v>
      </c>
      <c r="F407" s="53">
        <f t="shared" si="22"/>
        <v>18.300477696292806</v>
      </c>
      <c r="G407" s="52">
        <v>30</v>
      </c>
      <c r="H407" s="57">
        <v>4384</v>
      </c>
      <c r="I407" s="49">
        <f t="shared" si="21"/>
        <v>46.477862682481756</v>
      </c>
      <c r="J407" s="48">
        <v>40</v>
      </c>
      <c r="K407" s="64">
        <v>191682.64</v>
      </c>
      <c r="L407" s="55">
        <f t="shared" si="23"/>
        <v>5.5275221712066433E-2</v>
      </c>
      <c r="M407" s="48">
        <v>11</v>
      </c>
      <c r="N407" s="50">
        <v>14863</v>
      </c>
      <c r="O407" s="50">
        <v>3467786</v>
      </c>
    </row>
    <row r="408" spans="1:15" ht="15.5" x14ac:dyDescent="0.35">
      <c r="A408">
        <v>2023</v>
      </c>
      <c r="B408" s="7" t="s">
        <v>4</v>
      </c>
      <c r="C408" s="52" t="s">
        <v>30</v>
      </c>
      <c r="D408" s="52">
        <v>70</v>
      </c>
      <c r="E408" s="64">
        <v>79034.990000000005</v>
      </c>
      <c r="F408" s="53">
        <f t="shared" si="22"/>
        <v>5.107624954396206</v>
      </c>
      <c r="G408" s="52">
        <v>68</v>
      </c>
      <c r="H408" s="57">
        <v>2332</v>
      </c>
      <c r="I408" s="49">
        <f t="shared" si="21"/>
        <v>33.891505145797602</v>
      </c>
      <c r="J408" s="48">
        <v>53</v>
      </c>
      <c r="K408" s="64">
        <v>78746.990000000005</v>
      </c>
      <c r="L408" s="55">
        <f t="shared" si="23"/>
        <v>5.4932031656011196E-2</v>
      </c>
      <c r="M408" s="48">
        <v>12</v>
      </c>
      <c r="N408" s="50">
        <v>13705</v>
      </c>
      <c r="O408" s="50">
        <v>1433535</v>
      </c>
    </row>
    <row r="409" spans="1:15" ht="15.5" x14ac:dyDescent="0.35">
      <c r="A409">
        <v>2023</v>
      </c>
      <c r="B409" s="7" t="s">
        <v>4</v>
      </c>
      <c r="C409" s="52" t="s">
        <v>24</v>
      </c>
      <c r="D409" s="52">
        <v>109</v>
      </c>
      <c r="E409" s="64">
        <v>106347.3</v>
      </c>
      <c r="F409" s="53">
        <f t="shared" si="22"/>
        <v>23.305537737866153</v>
      </c>
      <c r="G409" s="52">
        <v>23</v>
      </c>
      <c r="H409" s="57">
        <v>1708</v>
      </c>
      <c r="I409" s="49">
        <f t="shared" si="21"/>
        <v>62.264227166276349</v>
      </c>
      <c r="J409" s="48">
        <v>26</v>
      </c>
      <c r="K409" s="64">
        <v>96489</v>
      </c>
      <c r="L409" s="55">
        <f t="shared" si="23"/>
        <v>5.2305612354422035E-2</v>
      </c>
      <c r="M409" s="48">
        <v>13</v>
      </c>
      <c r="N409" s="50">
        <v>4677</v>
      </c>
      <c r="O409" s="50">
        <v>1844716</v>
      </c>
    </row>
    <row r="410" spans="1:15" ht="15.5" x14ac:dyDescent="0.35">
      <c r="A410">
        <v>2023</v>
      </c>
      <c r="B410" s="7" t="s">
        <v>4</v>
      </c>
      <c r="C410" s="52" t="s">
        <v>28</v>
      </c>
      <c r="D410" s="52">
        <v>191</v>
      </c>
      <c r="E410" s="64">
        <v>119626</v>
      </c>
      <c r="F410" s="53">
        <f t="shared" si="22"/>
        <v>21.891117478510029</v>
      </c>
      <c r="G410" s="52">
        <v>25</v>
      </c>
      <c r="H410" s="57">
        <v>2369</v>
      </c>
      <c r="I410" s="49">
        <f t="shared" si="21"/>
        <v>50.496411988180668</v>
      </c>
      <c r="J410" s="48">
        <v>35</v>
      </c>
      <c r="K410" s="64">
        <v>106650.59</v>
      </c>
      <c r="L410" s="55">
        <f t="shared" si="23"/>
        <v>4.9832509493355936E-2</v>
      </c>
      <c r="M410" s="48">
        <v>14</v>
      </c>
      <c r="N410" s="50">
        <v>8725</v>
      </c>
      <c r="O410" s="50">
        <v>2140181</v>
      </c>
    </row>
    <row r="411" spans="1:15" ht="15.5" x14ac:dyDescent="0.35">
      <c r="A411">
        <v>2023</v>
      </c>
      <c r="B411" s="7" t="s">
        <v>4</v>
      </c>
      <c r="C411" s="52" t="s">
        <v>58</v>
      </c>
      <c r="D411" s="52">
        <v>251</v>
      </c>
      <c r="E411" s="64">
        <v>176454</v>
      </c>
      <c r="F411" s="53">
        <f t="shared" si="22"/>
        <v>31.033630069238377</v>
      </c>
      <c r="G411" s="52">
        <v>15</v>
      </c>
      <c r="H411" s="57">
        <v>2616</v>
      </c>
      <c r="I411" s="49">
        <f t="shared" si="21"/>
        <v>67.451834862385326</v>
      </c>
      <c r="J411" s="48">
        <v>23</v>
      </c>
      <c r="K411" s="64">
        <v>156888</v>
      </c>
      <c r="L411" s="55">
        <f t="shared" si="23"/>
        <v>4.9440248827319323E-2</v>
      </c>
      <c r="M411" s="48">
        <v>15</v>
      </c>
      <c r="N411" s="50">
        <v>8088</v>
      </c>
      <c r="O411" s="50">
        <v>3173285</v>
      </c>
    </row>
    <row r="412" spans="1:15" ht="15.5" x14ac:dyDescent="0.35">
      <c r="A412">
        <v>2023</v>
      </c>
      <c r="B412" s="7" t="s">
        <v>4</v>
      </c>
      <c r="C412" s="52" t="s">
        <v>81</v>
      </c>
      <c r="D412" s="52">
        <v>209</v>
      </c>
      <c r="E412" s="64">
        <v>114805</v>
      </c>
      <c r="F412" s="53">
        <f t="shared" si="22"/>
        <v>17.023702859004644</v>
      </c>
      <c r="G412" s="52">
        <v>31</v>
      </c>
      <c r="H412" s="57">
        <v>2541</v>
      </c>
      <c r="I412" s="49">
        <f t="shared" si="21"/>
        <v>45.181031090121998</v>
      </c>
      <c r="J412" s="48">
        <v>45</v>
      </c>
      <c r="K412" s="64">
        <v>103778</v>
      </c>
      <c r="L412" s="55">
        <f t="shared" si="23"/>
        <v>4.7872254546175844E-2</v>
      </c>
      <c r="M412" s="48">
        <v>16</v>
      </c>
      <c r="N412" s="50">
        <v>12277</v>
      </c>
      <c r="O412" s="50">
        <v>2167811</v>
      </c>
    </row>
    <row r="413" spans="1:15" ht="15.5" x14ac:dyDescent="0.35">
      <c r="A413">
        <v>2023</v>
      </c>
      <c r="B413" s="7" t="s">
        <v>4</v>
      </c>
      <c r="C413" s="52" t="s">
        <v>73</v>
      </c>
      <c r="D413" s="52">
        <v>132</v>
      </c>
      <c r="E413" s="64">
        <v>232414.98</v>
      </c>
      <c r="F413" s="53">
        <f t="shared" si="22"/>
        <v>5.2029956641702801</v>
      </c>
      <c r="G413" s="52">
        <v>67</v>
      </c>
      <c r="H413" s="57">
        <v>3374</v>
      </c>
      <c r="I413" s="49">
        <f t="shared" si="21"/>
        <v>68.884107883817435</v>
      </c>
      <c r="J413" s="48">
        <v>20</v>
      </c>
      <c r="K413" s="64">
        <v>221459.98</v>
      </c>
      <c r="L413" s="55">
        <f t="shared" si="23"/>
        <v>4.6123918104941194E-2</v>
      </c>
      <c r="M413" s="48">
        <v>17</v>
      </c>
      <c r="N413" s="50">
        <v>25370</v>
      </c>
      <c r="O413" s="50">
        <v>4801413</v>
      </c>
    </row>
    <row r="414" spans="1:15" ht="15.5" x14ac:dyDescent="0.35">
      <c r="A414">
        <v>2023</v>
      </c>
      <c r="B414" s="7" t="s">
        <v>4</v>
      </c>
      <c r="C414" s="52" t="s">
        <v>72</v>
      </c>
      <c r="D414" s="52">
        <v>99</v>
      </c>
      <c r="E414" s="64">
        <v>84200.22</v>
      </c>
      <c r="F414" s="53">
        <f t="shared" si="22"/>
        <v>8.6012163336229364</v>
      </c>
      <c r="G414" s="52">
        <v>54</v>
      </c>
      <c r="H414" s="57">
        <v>3370</v>
      </c>
      <c r="I414" s="49">
        <f t="shared" ref="I414:I445" si="24">E414/H414</f>
        <v>24.985228486646886</v>
      </c>
      <c r="J414" s="48">
        <v>65</v>
      </c>
      <c r="K414" s="64">
        <v>81713.22</v>
      </c>
      <c r="L414" s="55">
        <f t="shared" si="23"/>
        <v>4.153907625330365E-2</v>
      </c>
      <c r="M414" s="48">
        <v>18</v>
      </c>
      <c r="N414" s="50">
        <v>11510</v>
      </c>
      <c r="O414" s="50">
        <v>1967141</v>
      </c>
    </row>
    <row r="415" spans="1:15" ht="15.5" x14ac:dyDescent="0.35">
      <c r="A415">
        <v>2023</v>
      </c>
      <c r="B415" s="7" t="s">
        <v>4</v>
      </c>
      <c r="C415" s="52" t="s">
        <v>63</v>
      </c>
      <c r="D415" s="52">
        <v>14</v>
      </c>
      <c r="E415" s="64">
        <v>31241.8</v>
      </c>
      <c r="F415" s="53">
        <f t="shared" si="22"/>
        <v>2.6495079485238455</v>
      </c>
      <c r="G415" s="52">
        <v>71</v>
      </c>
      <c r="H415" s="52">
        <v>684</v>
      </c>
      <c r="I415" s="49">
        <f t="shared" si="24"/>
        <v>45.675146198830411</v>
      </c>
      <c r="J415" s="48">
        <v>42</v>
      </c>
      <c r="K415" s="64">
        <v>31010.799999999999</v>
      </c>
      <c r="L415" s="55">
        <f t="shared" si="23"/>
        <v>4.0793432176913433E-2</v>
      </c>
      <c r="M415" s="48">
        <v>19</v>
      </c>
      <c r="N415" s="50">
        <v>5284</v>
      </c>
      <c r="O415" s="50">
        <v>760191</v>
      </c>
    </row>
    <row r="416" spans="1:15" ht="15.5" x14ac:dyDescent="0.35">
      <c r="A416">
        <v>2023</v>
      </c>
      <c r="B416" s="7" t="s">
        <v>4</v>
      </c>
      <c r="C416" s="52" t="s">
        <v>74</v>
      </c>
      <c r="D416" s="52">
        <v>152</v>
      </c>
      <c r="E416" s="64">
        <v>43298.58</v>
      </c>
      <c r="F416" s="53">
        <f t="shared" si="22"/>
        <v>53.843428976266388</v>
      </c>
      <c r="G416" s="52">
        <v>5</v>
      </c>
      <c r="H416" s="52">
        <v>898</v>
      </c>
      <c r="I416" s="49">
        <f t="shared" si="24"/>
        <v>48.216681514476619</v>
      </c>
      <c r="J416" s="48">
        <v>39</v>
      </c>
      <c r="K416" s="64">
        <v>35007.18</v>
      </c>
      <c r="L416" s="55">
        <f t="shared" si="23"/>
        <v>4.0520055049673188E-2</v>
      </c>
      <c r="M416" s="48">
        <v>20</v>
      </c>
      <c r="N416" s="50">
        <v>2823</v>
      </c>
      <c r="O416" s="50">
        <v>863947</v>
      </c>
    </row>
    <row r="417" spans="1:15" ht="15.5" x14ac:dyDescent="0.35">
      <c r="A417">
        <v>2023</v>
      </c>
      <c r="B417" s="7" t="s">
        <v>4</v>
      </c>
      <c r="C417" s="52" t="s">
        <v>16</v>
      </c>
      <c r="D417" s="52">
        <v>346</v>
      </c>
      <c r="E417" s="64">
        <v>71652.899999999994</v>
      </c>
      <c r="F417" s="53">
        <f t="shared" si="22"/>
        <v>82.854406130268202</v>
      </c>
      <c r="G417" s="52">
        <v>3</v>
      </c>
      <c r="H417" s="52">
        <v>860</v>
      </c>
      <c r="I417" s="49">
        <f t="shared" si="24"/>
        <v>83.317325581395338</v>
      </c>
      <c r="J417" s="48">
        <v>14</v>
      </c>
      <c r="K417" s="64">
        <v>39150.68</v>
      </c>
      <c r="L417" s="55">
        <f t="shared" si="23"/>
        <v>3.6513629186520319E-2</v>
      </c>
      <c r="M417" s="48">
        <v>21</v>
      </c>
      <c r="N417" s="50">
        <v>4176</v>
      </c>
      <c r="O417" s="50">
        <v>1072221</v>
      </c>
    </row>
    <row r="418" spans="1:15" ht="15.5" x14ac:dyDescent="0.35">
      <c r="A418">
        <v>2023</v>
      </c>
      <c r="B418" s="7" t="s">
        <v>4</v>
      </c>
      <c r="C418" s="52" t="s">
        <v>37</v>
      </c>
      <c r="D418" s="52">
        <v>51</v>
      </c>
      <c r="E418" s="64">
        <v>69573</v>
      </c>
      <c r="F418" s="53">
        <f t="shared" si="22"/>
        <v>6.6010872378980068</v>
      </c>
      <c r="G418" s="52">
        <v>63</v>
      </c>
      <c r="H418" s="57">
        <v>2268</v>
      </c>
      <c r="I418" s="49">
        <f t="shared" si="24"/>
        <v>30.675925925925927</v>
      </c>
      <c r="J418" s="48">
        <v>57</v>
      </c>
      <c r="K418" s="64">
        <v>67838</v>
      </c>
      <c r="L418" s="55">
        <f t="shared" si="23"/>
        <v>3.6348321921459807E-2</v>
      </c>
      <c r="M418" s="48">
        <v>22</v>
      </c>
      <c r="N418" s="50">
        <v>7726</v>
      </c>
      <c r="O418" s="50">
        <v>1866331</v>
      </c>
    </row>
    <row r="419" spans="1:15" ht="15.5" x14ac:dyDescent="0.35">
      <c r="A419">
        <v>2023</v>
      </c>
      <c r="B419" s="7" t="s">
        <v>4</v>
      </c>
      <c r="C419" s="52" t="s">
        <v>62</v>
      </c>
      <c r="D419" s="52">
        <v>811</v>
      </c>
      <c r="E419" s="64">
        <v>495748</v>
      </c>
      <c r="F419" s="53">
        <f t="shared" si="22"/>
        <v>15.488331232573239</v>
      </c>
      <c r="G419" s="52">
        <v>38</v>
      </c>
      <c r="H419" s="57">
        <v>16435</v>
      </c>
      <c r="I419" s="49">
        <f t="shared" si="24"/>
        <v>30.164161849710982</v>
      </c>
      <c r="J419" s="48">
        <v>58</v>
      </c>
      <c r="K419" s="64">
        <v>439781</v>
      </c>
      <c r="L419" s="55">
        <f t="shared" si="23"/>
        <v>3.4722490337011407E-2</v>
      </c>
      <c r="M419" s="48">
        <v>23</v>
      </c>
      <c r="N419" s="50">
        <v>52362</v>
      </c>
      <c r="O419" s="50">
        <v>12665595</v>
      </c>
    </row>
    <row r="420" spans="1:15" ht="15.5" x14ac:dyDescent="0.35">
      <c r="A420">
        <v>2023</v>
      </c>
      <c r="B420" s="7" t="s">
        <v>4</v>
      </c>
      <c r="C420" s="52" t="s">
        <v>17</v>
      </c>
      <c r="D420" s="52">
        <v>25</v>
      </c>
      <c r="E420" s="64">
        <v>48650.94</v>
      </c>
      <c r="F420" s="53">
        <f t="shared" si="22"/>
        <v>3.872366790582404</v>
      </c>
      <c r="G420" s="52">
        <v>69</v>
      </c>
      <c r="H420" s="57">
        <v>1228</v>
      </c>
      <c r="I420" s="49">
        <f t="shared" si="24"/>
        <v>39.618029315960911</v>
      </c>
      <c r="J420" s="48">
        <v>49</v>
      </c>
      <c r="K420" s="64">
        <v>48243.44</v>
      </c>
      <c r="L420" s="55">
        <f t="shared" si="23"/>
        <v>3.3811885039377806E-2</v>
      </c>
      <c r="M420" s="48">
        <v>24</v>
      </c>
      <c r="N420" s="50">
        <v>6456</v>
      </c>
      <c r="O420" s="50">
        <v>1426819</v>
      </c>
    </row>
    <row r="421" spans="1:15" ht="15.5" x14ac:dyDescent="0.35">
      <c r="A421">
        <v>2023</v>
      </c>
      <c r="B421" s="7" t="s">
        <v>4</v>
      </c>
      <c r="C421" s="52" t="s">
        <v>70</v>
      </c>
      <c r="D421" s="52">
        <v>190</v>
      </c>
      <c r="E421" s="64">
        <v>69158</v>
      </c>
      <c r="F421" s="53">
        <f t="shared" si="22"/>
        <v>31.410150438088937</v>
      </c>
      <c r="G421" s="52">
        <v>13</v>
      </c>
      <c r="H421" s="57">
        <v>1242</v>
      </c>
      <c r="I421" s="49">
        <f t="shared" si="24"/>
        <v>55.68276972624799</v>
      </c>
      <c r="J421" s="48">
        <v>31</v>
      </c>
      <c r="K421" s="64">
        <v>57290</v>
      </c>
      <c r="L421" s="55">
        <f t="shared" si="23"/>
        <v>3.3617340891220412E-2</v>
      </c>
      <c r="M421" s="48">
        <v>25</v>
      </c>
      <c r="N421" s="50">
        <v>6049</v>
      </c>
      <c r="O421" s="50">
        <v>1704180</v>
      </c>
    </row>
    <row r="422" spans="1:15" ht="15.5" x14ac:dyDescent="0.35">
      <c r="A422">
        <v>2023</v>
      </c>
      <c r="B422" s="7" t="s">
        <v>4</v>
      </c>
      <c r="C422" s="52" t="s">
        <v>54</v>
      </c>
      <c r="D422" s="52">
        <v>60</v>
      </c>
      <c r="E422" s="64">
        <v>23390.3</v>
      </c>
      <c r="F422" s="53">
        <f t="shared" si="22"/>
        <v>13.989274889251575</v>
      </c>
      <c r="G422" s="52">
        <v>43</v>
      </c>
      <c r="H422" s="52">
        <v>388</v>
      </c>
      <c r="I422" s="49">
        <f t="shared" si="24"/>
        <v>60.284278350515464</v>
      </c>
      <c r="J422" s="48">
        <v>27</v>
      </c>
      <c r="K422" s="64">
        <v>21451.8</v>
      </c>
      <c r="L422" s="55">
        <f t="shared" si="23"/>
        <v>3.0805131172894906E-2</v>
      </c>
      <c r="M422" s="48">
        <v>26</v>
      </c>
      <c r="N422" s="50">
        <v>4289</v>
      </c>
      <c r="O422" s="50">
        <v>696371</v>
      </c>
    </row>
    <row r="423" spans="1:15" ht="15.5" x14ac:dyDescent="0.35">
      <c r="A423">
        <v>2023</v>
      </c>
      <c r="B423" s="7" t="s">
        <v>4</v>
      </c>
      <c r="C423" s="52" t="s">
        <v>76</v>
      </c>
      <c r="D423" s="57">
        <v>3632</v>
      </c>
      <c r="E423" s="64">
        <v>3920028</v>
      </c>
      <c r="F423" s="53">
        <f t="shared" si="22"/>
        <v>8.0023971938730547</v>
      </c>
      <c r="G423" s="52">
        <v>59</v>
      </c>
      <c r="H423" s="57">
        <v>244630</v>
      </c>
      <c r="I423" s="49">
        <f t="shared" si="24"/>
        <v>16.024314270531008</v>
      </c>
      <c r="J423" s="48">
        <v>70</v>
      </c>
      <c r="K423" s="64">
        <v>3519296</v>
      </c>
      <c r="L423" s="55">
        <f t="shared" si="23"/>
        <v>3.0530633122057262E-2</v>
      </c>
      <c r="M423" s="48">
        <v>27</v>
      </c>
      <c r="N423" s="50">
        <v>453864</v>
      </c>
      <c r="O423" s="50">
        <v>115270980</v>
      </c>
    </row>
    <row r="424" spans="1:15" ht="15.5" x14ac:dyDescent="0.35">
      <c r="A424">
        <v>2023</v>
      </c>
      <c r="B424" s="7" t="s">
        <v>4</v>
      </c>
      <c r="C424" s="52" t="s">
        <v>85</v>
      </c>
      <c r="D424" s="52">
        <v>31</v>
      </c>
      <c r="E424" s="64">
        <v>88168.37</v>
      </c>
      <c r="F424" s="53">
        <f t="shared" si="22"/>
        <v>1.379494482022072</v>
      </c>
      <c r="G424" s="52">
        <v>77</v>
      </c>
      <c r="H424" s="57">
        <v>1302</v>
      </c>
      <c r="I424" s="49">
        <f t="shared" si="24"/>
        <v>67.717642089093701</v>
      </c>
      <c r="J424" s="48">
        <v>22</v>
      </c>
      <c r="K424" s="64">
        <v>88168.37</v>
      </c>
      <c r="L424" s="55">
        <f t="shared" si="23"/>
        <v>3.0201173609776633E-2</v>
      </c>
      <c r="M424" s="48">
        <v>28</v>
      </c>
      <c r="N424" s="50">
        <v>22472</v>
      </c>
      <c r="O424" s="50">
        <v>2919369</v>
      </c>
    </row>
    <row r="425" spans="1:15" ht="15.5" x14ac:dyDescent="0.35">
      <c r="A425">
        <v>2023</v>
      </c>
      <c r="B425" s="7" t="s">
        <v>4</v>
      </c>
      <c r="C425" s="52" t="s">
        <v>34</v>
      </c>
      <c r="D425" s="52">
        <v>206</v>
      </c>
      <c r="E425" s="64">
        <v>77885</v>
      </c>
      <c r="F425" s="53">
        <f t="shared" si="22"/>
        <v>18.890417239798257</v>
      </c>
      <c r="G425" s="52">
        <v>27</v>
      </c>
      <c r="H425" s="57">
        <v>1697</v>
      </c>
      <c r="I425" s="49">
        <f t="shared" si="24"/>
        <v>45.895698291101944</v>
      </c>
      <c r="J425" s="48">
        <v>41</v>
      </c>
      <c r="K425" s="64">
        <v>72506</v>
      </c>
      <c r="L425" s="55">
        <f t="shared" si="23"/>
        <v>3.0077627042568559E-2</v>
      </c>
      <c r="M425" s="48">
        <v>29</v>
      </c>
      <c r="N425" s="50">
        <v>10905</v>
      </c>
      <c r="O425" s="50">
        <v>2410629</v>
      </c>
    </row>
    <row r="426" spans="1:15" ht="15.5" x14ac:dyDescent="0.35">
      <c r="A426">
        <v>2023</v>
      </c>
      <c r="B426" s="7" t="s">
        <v>4</v>
      </c>
      <c r="C426" s="52" t="s">
        <v>18</v>
      </c>
      <c r="D426" s="52">
        <v>91</v>
      </c>
      <c r="E426" s="64">
        <v>27847</v>
      </c>
      <c r="F426" s="53">
        <f t="shared" si="22"/>
        <v>21.666666666666668</v>
      </c>
      <c r="G426" s="52">
        <v>26</v>
      </c>
      <c r="H426" s="52">
        <v>478</v>
      </c>
      <c r="I426" s="49">
        <f t="shared" si="24"/>
        <v>58.25732217573222</v>
      </c>
      <c r="J426" s="48">
        <v>29</v>
      </c>
      <c r="K426" s="64">
        <v>23607</v>
      </c>
      <c r="L426" s="55">
        <f t="shared" si="23"/>
        <v>2.9560517856896892E-2</v>
      </c>
      <c r="M426" s="48">
        <v>30</v>
      </c>
      <c r="N426" s="50">
        <v>4200</v>
      </c>
      <c r="O426" s="50">
        <v>798599</v>
      </c>
    </row>
    <row r="427" spans="1:15" ht="15.5" x14ac:dyDescent="0.35">
      <c r="A427">
        <v>2023</v>
      </c>
      <c r="B427" s="7" t="s">
        <v>4</v>
      </c>
      <c r="C427" s="52" t="s">
        <v>20</v>
      </c>
      <c r="D427" s="52">
        <v>355</v>
      </c>
      <c r="E427" s="64">
        <v>121010.61</v>
      </c>
      <c r="F427" s="53">
        <f t="shared" si="22"/>
        <v>26.423520655005582</v>
      </c>
      <c r="G427" s="52">
        <v>19</v>
      </c>
      <c r="H427" s="57">
        <v>16481</v>
      </c>
      <c r="I427" s="49">
        <f t="shared" si="24"/>
        <v>7.3424312845094351</v>
      </c>
      <c r="J427" s="48">
        <v>76</v>
      </c>
      <c r="K427" s="64">
        <v>107371.31</v>
      </c>
      <c r="L427" s="55">
        <f t="shared" si="23"/>
        <v>2.860263310438009E-2</v>
      </c>
      <c r="M427" s="48">
        <v>31</v>
      </c>
      <c r="N427" s="50">
        <v>13435</v>
      </c>
      <c r="O427" s="50">
        <v>3753896</v>
      </c>
    </row>
    <row r="428" spans="1:15" ht="15.5" x14ac:dyDescent="0.35">
      <c r="A428">
        <v>2023</v>
      </c>
      <c r="B428" s="7" t="s">
        <v>4</v>
      </c>
      <c r="C428" s="52" t="s">
        <v>55</v>
      </c>
      <c r="D428" s="52">
        <v>44</v>
      </c>
      <c r="E428" s="64">
        <v>43302.62</v>
      </c>
      <c r="F428" s="53">
        <f t="shared" si="22"/>
        <v>6.8879148403256103</v>
      </c>
      <c r="G428" s="52">
        <v>61</v>
      </c>
      <c r="H428" s="52">
        <v>659</v>
      </c>
      <c r="I428" s="49">
        <f t="shared" si="24"/>
        <v>65.709590288315638</v>
      </c>
      <c r="J428" s="48">
        <v>25</v>
      </c>
      <c r="K428" s="64">
        <v>42451.27</v>
      </c>
      <c r="L428" s="55">
        <f t="shared" si="23"/>
        <v>2.7785863473057025E-2</v>
      </c>
      <c r="M428" s="48">
        <v>32</v>
      </c>
      <c r="N428" s="50">
        <v>6388</v>
      </c>
      <c r="O428" s="50">
        <v>1527801</v>
      </c>
    </row>
    <row r="429" spans="1:15" ht="15.5" x14ac:dyDescent="0.35">
      <c r="A429">
        <v>2023</v>
      </c>
      <c r="B429" s="7" t="s">
        <v>4</v>
      </c>
      <c r="C429" s="52" t="s">
        <v>53</v>
      </c>
      <c r="D429" s="52">
        <v>119</v>
      </c>
      <c r="E429" s="64">
        <v>28228</v>
      </c>
      <c r="F429" s="53">
        <f t="shared" si="22"/>
        <v>27.87538065120637</v>
      </c>
      <c r="G429" s="52">
        <v>16</v>
      </c>
      <c r="H429" s="52">
        <v>327</v>
      </c>
      <c r="I429" s="49">
        <f t="shared" si="24"/>
        <v>86.324159021406729</v>
      </c>
      <c r="J429" s="48">
        <v>13</v>
      </c>
      <c r="K429" s="64">
        <v>22961</v>
      </c>
      <c r="L429" s="55">
        <f t="shared" si="23"/>
        <v>2.7602995804431193E-2</v>
      </c>
      <c r="M429" s="48">
        <v>33</v>
      </c>
      <c r="N429" s="50">
        <v>4269</v>
      </c>
      <c r="O429" s="50">
        <v>831830</v>
      </c>
    </row>
    <row r="430" spans="1:15" ht="15.5" x14ac:dyDescent="0.35">
      <c r="A430">
        <v>2023</v>
      </c>
      <c r="B430" s="7" t="s">
        <v>4</v>
      </c>
      <c r="C430" s="52" t="s">
        <v>22</v>
      </c>
      <c r="D430" s="52">
        <v>117</v>
      </c>
      <c r="E430" s="64">
        <v>90453.1</v>
      </c>
      <c r="F430" s="53">
        <f t="shared" si="22"/>
        <v>6.765352145252689</v>
      </c>
      <c r="G430" s="52">
        <v>62</v>
      </c>
      <c r="H430" s="57">
        <v>1258</v>
      </c>
      <c r="I430" s="49">
        <f t="shared" si="24"/>
        <v>71.902305246422898</v>
      </c>
      <c r="J430" s="48">
        <v>18</v>
      </c>
      <c r="K430" s="64">
        <v>88590.7</v>
      </c>
      <c r="L430" s="55">
        <f t="shared" si="23"/>
        <v>2.7526881920894475E-2</v>
      </c>
      <c r="M430" s="48">
        <v>34</v>
      </c>
      <c r="N430" s="50">
        <v>17294</v>
      </c>
      <c r="O430" s="50">
        <v>3218334</v>
      </c>
    </row>
    <row r="431" spans="1:15" ht="15.5" x14ac:dyDescent="0.35">
      <c r="A431">
        <v>2023</v>
      </c>
      <c r="B431" s="7" t="s">
        <v>4</v>
      </c>
      <c r="C431" s="52" t="s">
        <v>92</v>
      </c>
      <c r="D431" s="52">
        <v>149</v>
      </c>
      <c r="E431" s="64">
        <v>75685.38</v>
      </c>
      <c r="F431" s="53">
        <f t="shared" si="22"/>
        <v>14.362830152303836</v>
      </c>
      <c r="G431" s="52">
        <v>42</v>
      </c>
      <c r="H431" s="57">
        <v>1411</v>
      </c>
      <c r="I431" s="49">
        <f t="shared" si="24"/>
        <v>53.6395322466336</v>
      </c>
      <c r="J431" s="48">
        <v>32</v>
      </c>
      <c r="K431" s="64">
        <v>63915.38</v>
      </c>
      <c r="L431" s="55">
        <f t="shared" si="23"/>
        <v>2.7121735407328575E-2</v>
      </c>
      <c r="M431" s="48">
        <v>35</v>
      </c>
      <c r="N431" s="50">
        <v>10374</v>
      </c>
      <c r="O431" s="50">
        <v>2356611</v>
      </c>
    </row>
    <row r="432" spans="1:15" ht="15.5" x14ac:dyDescent="0.35">
      <c r="A432">
        <v>2023</v>
      </c>
      <c r="B432" s="7" t="s">
        <v>4</v>
      </c>
      <c r="C432" s="52" t="s">
        <v>39</v>
      </c>
      <c r="D432" s="52">
        <v>97</v>
      </c>
      <c r="E432" s="64">
        <v>55868</v>
      </c>
      <c r="F432" s="53">
        <f t="shared" si="22"/>
        <v>12.509672427134383</v>
      </c>
      <c r="G432" s="52">
        <v>47</v>
      </c>
      <c r="H432" s="52">
        <v>627</v>
      </c>
      <c r="I432" s="49">
        <f t="shared" si="24"/>
        <v>89.103668261563001</v>
      </c>
      <c r="J432" s="48">
        <v>12</v>
      </c>
      <c r="K432" s="64">
        <v>50610</v>
      </c>
      <c r="L432" s="55">
        <f t="shared" si="23"/>
        <v>2.4709935337209325E-2</v>
      </c>
      <c r="M432" s="48">
        <v>36</v>
      </c>
      <c r="N432" s="50">
        <v>7754</v>
      </c>
      <c r="O432" s="50">
        <v>2048164</v>
      </c>
    </row>
    <row r="433" spans="1:15" ht="15.5" x14ac:dyDescent="0.35">
      <c r="A433">
        <v>2023</v>
      </c>
      <c r="B433" s="7" t="s">
        <v>4</v>
      </c>
      <c r="C433" s="52" t="s">
        <v>69</v>
      </c>
      <c r="D433" s="52">
        <v>151</v>
      </c>
      <c r="E433" s="64">
        <v>51926.13</v>
      </c>
      <c r="F433" s="53">
        <f t="shared" si="22"/>
        <v>31.038026721479959</v>
      </c>
      <c r="G433" s="52">
        <v>14</v>
      </c>
      <c r="H433" s="57">
        <v>1303</v>
      </c>
      <c r="I433" s="49">
        <f t="shared" si="24"/>
        <v>39.851212586339216</v>
      </c>
      <c r="J433" s="48">
        <v>48</v>
      </c>
      <c r="K433" s="64">
        <v>48210</v>
      </c>
      <c r="L433" s="55">
        <f t="shared" si="23"/>
        <v>2.364204154251448E-2</v>
      </c>
      <c r="M433" s="48">
        <v>37</v>
      </c>
      <c r="N433" s="50">
        <v>4865</v>
      </c>
      <c r="O433" s="50">
        <v>2039164</v>
      </c>
    </row>
    <row r="434" spans="1:15" ht="15.5" x14ac:dyDescent="0.35">
      <c r="A434">
        <v>2023</v>
      </c>
      <c r="B434" s="7" t="s">
        <v>4</v>
      </c>
      <c r="C434" s="52" t="s">
        <v>23</v>
      </c>
      <c r="D434" s="52">
        <v>368</v>
      </c>
      <c r="E434" s="64">
        <v>66477.23</v>
      </c>
      <c r="F434" s="53">
        <f t="shared" si="22"/>
        <v>43.426953032806232</v>
      </c>
      <c r="G434" s="52">
        <v>6</v>
      </c>
      <c r="H434" s="57">
        <v>2114</v>
      </c>
      <c r="I434" s="49">
        <f t="shared" si="24"/>
        <v>31.446182592242192</v>
      </c>
      <c r="J434" s="48">
        <v>55</v>
      </c>
      <c r="K434" s="64">
        <v>60445.79</v>
      </c>
      <c r="L434" s="55">
        <f t="shared" si="23"/>
        <v>2.3089418999961801E-2</v>
      </c>
      <c r="M434" s="48">
        <v>38</v>
      </c>
      <c r="N434" s="50">
        <v>8474</v>
      </c>
      <c r="O434" s="50">
        <v>2617900</v>
      </c>
    </row>
    <row r="435" spans="1:15" ht="15.5" x14ac:dyDescent="0.35">
      <c r="A435">
        <v>2023</v>
      </c>
      <c r="B435" s="7" t="s">
        <v>4</v>
      </c>
      <c r="C435" s="52" t="s">
        <v>43</v>
      </c>
      <c r="D435" s="52">
        <v>304</v>
      </c>
      <c r="E435" s="64">
        <v>67919.240000000005</v>
      </c>
      <c r="F435" s="53">
        <f t="shared" si="22"/>
        <v>22.582082900014857</v>
      </c>
      <c r="G435" s="52">
        <v>24</v>
      </c>
      <c r="H435" s="52">
        <v>677</v>
      </c>
      <c r="I435" s="49">
        <f t="shared" si="24"/>
        <v>100.32384047267357</v>
      </c>
      <c r="J435" s="48">
        <v>8</v>
      </c>
      <c r="K435" s="64">
        <v>60131.79</v>
      </c>
      <c r="L435" s="55">
        <f t="shared" si="23"/>
        <v>2.2398163651093709E-2</v>
      </c>
      <c r="M435" s="48">
        <v>39</v>
      </c>
      <c r="N435" s="50">
        <v>13462</v>
      </c>
      <c r="O435" s="50">
        <v>2684675</v>
      </c>
    </row>
    <row r="436" spans="1:15" ht="15.5" x14ac:dyDescent="0.35">
      <c r="A436">
        <v>2023</v>
      </c>
      <c r="B436" s="7" t="s">
        <v>4</v>
      </c>
      <c r="C436" s="52" t="s">
        <v>49</v>
      </c>
      <c r="D436" s="52">
        <v>73</v>
      </c>
      <c r="E436" s="64">
        <v>54204.14</v>
      </c>
      <c r="F436" s="53">
        <f t="shared" si="22"/>
        <v>10.302003951453571</v>
      </c>
      <c r="G436" s="52">
        <v>50</v>
      </c>
      <c r="H436" s="52">
        <v>238</v>
      </c>
      <c r="I436" s="49">
        <f t="shared" si="24"/>
        <v>227.74848739495798</v>
      </c>
      <c r="J436" s="48">
        <v>1</v>
      </c>
      <c r="K436" s="64">
        <v>44549.08</v>
      </c>
      <c r="L436" s="55">
        <f t="shared" si="23"/>
        <v>2.1871749854676284E-2</v>
      </c>
      <c r="M436" s="48">
        <v>40</v>
      </c>
      <c r="N436" s="50">
        <v>7086</v>
      </c>
      <c r="O436" s="50">
        <v>2036832</v>
      </c>
    </row>
    <row r="437" spans="1:15" ht="15.5" x14ac:dyDescent="0.35">
      <c r="A437">
        <v>2023</v>
      </c>
      <c r="B437" s="7" t="s">
        <v>4</v>
      </c>
      <c r="C437" s="52" t="s">
        <v>27</v>
      </c>
      <c r="D437" s="52">
        <v>104</v>
      </c>
      <c r="E437" s="64">
        <v>60938.9</v>
      </c>
      <c r="F437" s="53">
        <f t="shared" si="22"/>
        <v>8.4203708201765046</v>
      </c>
      <c r="G437" s="52">
        <v>56</v>
      </c>
      <c r="H437" s="57">
        <v>2460</v>
      </c>
      <c r="I437" s="49">
        <f t="shared" si="24"/>
        <v>24.771910569105692</v>
      </c>
      <c r="J437" s="48">
        <v>66</v>
      </c>
      <c r="K437" s="64">
        <v>60115.34</v>
      </c>
      <c r="L437" s="55">
        <f t="shared" si="23"/>
        <v>2.0478432617600007E-2</v>
      </c>
      <c r="M437" s="48">
        <v>41</v>
      </c>
      <c r="N437" s="50">
        <v>12351</v>
      </c>
      <c r="O437" s="50">
        <v>2935544</v>
      </c>
    </row>
    <row r="438" spans="1:15" ht="15.5" x14ac:dyDescent="0.35">
      <c r="A438">
        <v>2023</v>
      </c>
      <c r="B438" s="7" t="s">
        <v>4</v>
      </c>
      <c r="C438" s="52" t="s">
        <v>29</v>
      </c>
      <c r="D438" s="52">
        <v>57</v>
      </c>
      <c r="E438" s="64">
        <v>21684.59</v>
      </c>
      <c r="F438" s="53">
        <f t="shared" si="22"/>
        <v>11.877474473848718</v>
      </c>
      <c r="G438" s="52">
        <v>48</v>
      </c>
      <c r="H438" s="52">
        <v>145</v>
      </c>
      <c r="I438" s="49">
        <f t="shared" si="24"/>
        <v>149.54889655172414</v>
      </c>
      <c r="J438" s="48">
        <v>4</v>
      </c>
      <c r="K438" s="64">
        <v>15412.29</v>
      </c>
      <c r="L438" s="55">
        <f t="shared" si="23"/>
        <v>1.9333634396462511E-2</v>
      </c>
      <c r="M438" s="48">
        <v>42</v>
      </c>
      <c r="N438" s="50">
        <v>4799</v>
      </c>
      <c r="O438" s="50">
        <v>797175</v>
      </c>
    </row>
    <row r="439" spans="1:15" ht="15.5" x14ac:dyDescent="0.35">
      <c r="A439">
        <v>2023</v>
      </c>
      <c r="B439" s="7" t="s">
        <v>4</v>
      </c>
      <c r="C439" s="52" t="s">
        <v>91</v>
      </c>
      <c r="D439" s="52">
        <v>191</v>
      </c>
      <c r="E439" s="64">
        <v>78222</v>
      </c>
      <c r="F439" s="53">
        <f t="shared" si="22"/>
        <v>15.844048112816258</v>
      </c>
      <c r="G439" s="52">
        <v>35</v>
      </c>
      <c r="H439" s="57">
        <v>1507</v>
      </c>
      <c r="I439" s="49">
        <f t="shared" si="24"/>
        <v>51.905773059057729</v>
      </c>
      <c r="J439" s="48">
        <v>34</v>
      </c>
      <c r="K439" s="64">
        <v>66680</v>
      </c>
      <c r="L439" s="55">
        <f t="shared" si="23"/>
        <v>1.8229541863836695E-2</v>
      </c>
      <c r="M439" s="48">
        <v>43</v>
      </c>
      <c r="N439" s="50">
        <v>12055</v>
      </c>
      <c r="O439" s="50">
        <v>3657799</v>
      </c>
    </row>
    <row r="440" spans="1:15" ht="15.5" x14ac:dyDescent="0.35">
      <c r="A440">
        <v>2023</v>
      </c>
      <c r="B440" s="7" t="s">
        <v>4</v>
      </c>
      <c r="C440" s="52" t="s">
        <v>50</v>
      </c>
      <c r="D440" s="52">
        <v>160</v>
      </c>
      <c r="E440" s="64">
        <v>37094</v>
      </c>
      <c r="F440" s="53">
        <f t="shared" si="22"/>
        <v>32.310177705977381</v>
      </c>
      <c r="G440" s="52">
        <v>11</v>
      </c>
      <c r="H440" s="57">
        <v>3621</v>
      </c>
      <c r="I440" s="49">
        <f t="shared" si="24"/>
        <v>10.244131455399062</v>
      </c>
      <c r="J440" s="48">
        <v>74</v>
      </c>
      <c r="K440" s="64">
        <v>22040</v>
      </c>
      <c r="L440" s="55">
        <f t="shared" si="23"/>
        <v>1.7584479702053173E-2</v>
      </c>
      <c r="M440" s="48">
        <v>44</v>
      </c>
      <c r="N440" s="50">
        <v>4952</v>
      </c>
      <c r="O440" s="50">
        <v>1253378</v>
      </c>
    </row>
    <row r="441" spans="1:15" ht="15.5" x14ac:dyDescent="0.35">
      <c r="A441">
        <v>2023</v>
      </c>
      <c r="B441" s="7" t="s">
        <v>4</v>
      </c>
      <c r="C441" s="52" t="s">
        <v>82</v>
      </c>
      <c r="D441" s="52">
        <v>158</v>
      </c>
      <c r="E441" s="64">
        <v>40313</v>
      </c>
      <c r="F441" s="53">
        <f t="shared" si="22"/>
        <v>26.953258273626748</v>
      </c>
      <c r="G441" s="52">
        <v>18</v>
      </c>
      <c r="H441" s="52">
        <v>512</v>
      </c>
      <c r="I441" s="49">
        <f t="shared" si="24"/>
        <v>78.736328125</v>
      </c>
      <c r="J441" s="48">
        <v>17</v>
      </c>
      <c r="K441" s="64">
        <v>26425</v>
      </c>
      <c r="L441" s="55">
        <f t="shared" si="23"/>
        <v>1.7098181413484171E-2</v>
      </c>
      <c r="M441" s="48">
        <v>45</v>
      </c>
      <c r="N441" s="50">
        <v>5862</v>
      </c>
      <c r="O441" s="50">
        <v>1545486</v>
      </c>
    </row>
    <row r="442" spans="1:15" ht="15.5" x14ac:dyDescent="0.35">
      <c r="A442">
        <v>2023</v>
      </c>
      <c r="B442" s="7" t="s">
        <v>4</v>
      </c>
      <c r="C442" s="52" t="s">
        <v>44</v>
      </c>
      <c r="D442" s="52">
        <v>299</v>
      </c>
      <c r="E442" s="64">
        <v>55942.21</v>
      </c>
      <c r="F442" s="53">
        <f t="shared" si="22"/>
        <v>42.953598620887803</v>
      </c>
      <c r="G442" s="52">
        <v>7</v>
      </c>
      <c r="H442" s="57">
        <v>1145</v>
      </c>
      <c r="I442" s="49">
        <f t="shared" si="24"/>
        <v>48.857825327510916</v>
      </c>
      <c r="J442" s="48">
        <v>38</v>
      </c>
      <c r="K442" s="64">
        <v>42112.11</v>
      </c>
      <c r="L442" s="55">
        <f t="shared" si="23"/>
        <v>1.6967443963099772E-2</v>
      </c>
      <c r="M442" s="48">
        <v>46</v>
      </c>
      <c r="N442" s="50">
        <v>6961</v>
      </c>
      <c r="O442" s="50">
        <v>2481936</v>
      </c>
    </row>
    <row r="443" spans="1:15" ht="15.5" x14ac:dyDescent="0.35">
      <c r="A443">
        <v>2023</v>
      </c>
      <c r="B443" s="7" t="s">
        <v>4</v>
      </c>
      <c r="C443" s="52" t="s">
        <v>78</v>
      </c>
      <c r="D443" s="57">
        <v>1389</v>
      </c>
      <c r="E443" s="64">
        <v>493373.46</v>
      </c>
      <c r="F443" s="53">
        <f t="shared" si="22"/>
        <v>13.790159247051347</v>
      </c>
      <c r="G443" s="52">
        <v>44</v>
      </c>
      <c r="H443" s="57">
        <v>36038</v>
      </c>
      <c r="I443" s="49">
        <f t="shared" si="24"/>
        <v>13.690367389977247</v>
      </c>
      <c r="J443" s="48">
        <v>71</v>
      </c>
      <c r="K443" s="64">
        <v>397007.71</v>
      </c>
      <c r="L443" s="55">
        <f t="shared" si="23"/>
        <v>1.6230879822521842E-2</v>
      </c>
      <c r="M443" s="48">
        <v>47</v>
      </c>
      <c r="N443" s="50">
        <v>100724</v>
      </c>
      <c r="O443" s="50">
        <v>24460024</v>
      </c>
    </row>
    <row r="444" spans="1:15" ht="15.5" x14ac:dyDescent="0.35">
      <c r="A444">
        <v>2023</v>
      </c>
      <c r="B444" s="7" t="s">
        <v>4</v>
      </c>
      <c r="C444" s="52" t="s">
        <v>89</v>
      </c>
      <c r="D444" s="52">
        <v>108</v>
      </c>
      <c r="E444" s="64">
        <v>26298</v>
      </c>
      <c r="F444" s="53">
        <f t="shared" si="22"/>
        <v>18.579046963702048</v>
      </c>
      <c r="G444" s="52">
        <v>29</v>
      </c>
      <c r="H444" s="52">
        <v>877</v>
      </c>
      <c r="I444" s="49">
        <f t="shared" si="24"/>
        <v>29.986316989737741</v>
      </c>
      <c r="J444" s="48">
        <v>59</v>
      </c>
      <c r="K444" s="64">
        <v>21065</v>
      </c>
      <c r="L444" s="55">
        <f t="shared" si="23"/>
        <v>1.6170522438758897E-2</v>
      </c>
      <c r="M444" s="48">
        <v>48</v>
      </c>
      <c r="N444" s="50">
        <v>5813</v>
      </c>
      <c r="O444" s="50">
        <v>1302679</v>
      </c>
    </row>
    <row r="445" spans="1:15" ht="15.5" x14ac:dyDescent="0.35">
      <c r="A445">
        <v>2023</v>
      </c>
      <c r="B445" s="7" t="s">
        <v>4</v>
      </c>
      <c r="C445" s="52" t="s">
        <v>93</v>
      </c>
      <c r="D445" s="52">
        <v>147</v>
      </c>
      <c r="E445" s="64">
        <v>44319</v>
      </c>
      <c r="F445" s="53">
        <f t="shared" si="22"/>
        <v>26.0038917388997</v>
      </c>
      <c r="G445" s="52">
        <v>20</v>
      </c>
      <c r="H445" s="57">
        <v>1046</v>
      </c>
      <c r="I445" s="49">
        <f t="shared" si="24"/>
        <v>42.36998087954111</v>
      </c>
      <c r="J445" s="48">
        <v>47</v>
      </c>
      <c r="K445" s="64">
        <v>35744</v>
      </c>
      <c r="L445" s="55">
        <f t="shared" si="23"/>
        <v>1.5649216575980833E-2</v>
      </c>
      <c r="M445" s="48">
        <v>49</v>
      </c>
      <c r="N445" s="50">
        <v>5653</v>
      </c>
      <c r="O445" s="50">
        <v>2284076</v>
      </c>
    </row>
    <row r="446" spans="1:15" ht="15.5" x14ac:dyDescent="0.35">
      <c r="A446">
        <v>2023</v>
      </c>
      <c r="B446" s="7" t="s">
        <v>4</v>
      </c>
      <c r="C446" s="52" t="s">
        <v>51</v>
      </c>
      <c r="D446" s="52">
        <v>117</v>
      </c>
      <c r="E446" s="64">
        <v>33341.78</v>
      </c>
      <c r="F446" s="53">
        <f t="shared" si="22"/>
        <v>15.800135043889263</v>
      </c>
      <c r="G446" s="52">
        <v>36</v>
      </c>
      <c r="H446" s="57">
        <v>1006</v>
      </c>
      <c r="I446" s="49">
        <f t="shared" ref="I446:I452" si="25">E446/H446</f>
        <v>33.142922465208748</v>
      </c>
      <c r="J446" s="48">
        <v>54</v>
      </c>
      <c r="K446" s="64">
        <v>29869.63</v>
      </c>
      <c r="L446" s="55">
        <f t="shared" si="23"/>
        <v>1.5566941805912697E-2</v>
      </c>
      <c r="M446" s="48">
        <v>50</v>
      </c>
      <c r="N446" s="50">
        <v>7405</v>
      </c>
      <c r="O446" s="50">
        <v>1918786</v>
      </c>
    </row>
    <row r="447" spans="1:15" ht="15.5" x14ac:dyDescent="0.35">
      <c r="A447">
        <v>2023</v>
      </c>
      <c r="B447" s="7" t="s">
        <v>4</v>
      </c>
      <c r="C447" s="52" t="s">
        <v>26</v>
      </c>
      <c r="D447" s="52">
        <v>211</v>
      </c>
      <c r="E447" s="64">
        <v>63426.8</v>
      </c>
      <c r="F447" s="53">
        <f t="shared" si="22"/>
        <v>16.079865874104559</v>
      </c>
      <c r="G447" s="52">
        <v>33</v>
      </c>
      <c r="H447" s="57">
        <v>1828</v>
      </c>
      <c r="I447" s="49">
        <f t="shared" si="25"/>
        <v>34.697374179431073</v>
      </c>
      <c r="J447" s="48">
        <v>52</v>
      </c>
      <c r="K447" s="64">
        <v>48812.800000000003</v>
      </c>
      <c r="L447" s="55">
        <f t="shared" si="23"/>
        <v>1.5381003832583864E-2</v>
      </c>
      <c r="M447" s="48">
        <v>51</v>
      </c>
      <c r="N447" s="50">
        <v>13122</v>
      </c>
      <c r="O447" s="50">
        <v>3173577</v>
      </c>
    </row>
    <row r="448" spans="1:15" ht="15.5" x14ac:dyDescent="0.35">
      <c r="A448">
        <v>2023</v>
      </c>
      <c r="B448" s="7" t="s">
        <v>4</v>
      </c>
      <c r="C448" s="52" t="s">
        <v>64</v>
      </c>
      <c r="D448" s="52">
        <v>89</v>
      </c>
      <c r="E448" s="64">
        <v>38616.94</v>
      </c>
      <c r="F448" s="53">
        <f t="shared" si="22"/>
        <v>3.6661723512934583</v>
      </c>
      <c r="G448" s="52">
        <v>70</v>
      </c>
      <c r="H448" s="57">
        <v>1465</v>
      </c>
      <c r="I448" s="49">
        <f t="shared" si="25"/>
        <v>26.359686006825939</v>
      </c>
      <c r="J448" s="48">
        <v>61</v>
      </c>
      <c r="K448" s="64">
        <v>34116.5</v>
      </c>
      <c r="L448" s="55">
        <f t="shared" si="23"/>
        <v>1.4567666965707387E-2</v>
      </c>
      <c r="M448" s="48">
        <v>52</v>
      </c>
      <c r="N448" s="50">
        <v>24276</v>
      </c>
      <c r="O448" s="50">
        <v>2341933</v>
      </c>
    </row>
    <row r="449" spans="1:15" ht="15.5" x14ac:dyDescent="0.35">
      <c r="A449">
        <v>2023</v>
      </c>
      <c r="B449" s="7" t="s">
        <v>4</v>
      </c>
      <c r="C449" s="52" t="s">
        <v>66</v>
      </c>
      <c r="D449" s="52">
        <v>14</v>
      </c>
      <c r="E449" s="64">
        <v>16078.06</v>
      </c>
      <c r="F449" s="53">
        <f t="shared" si="22"/>
        <v>2.3894862604540021</v>
      </c>
      <c r="G449" s="52">
        <v>74</v>
      </c>
      <c r="H449" s="52">
        <v>750</v>
      </c>
      <c r="I449" s="49">
        <f t="shared" si="25"/>
        <v>21.437413333333332</v>
      </c>
      <c r="J449" s="48">
        <v>68</v>
      </c>
      <c r="K449" s="64">
        <v>16078.06</v>
      </c>
      <c r="L449" s="55">
        <f t="shared" si="23"/>
        <v>1.3195275061942385E-2</v>
      </c>
      <c r="M449" s="48">
        <v>53</v>
      </c>
      <c r="N449" s="50">
        <v>5859</v>
      </c>
      <c r="O449" s="50">
        <v>1218471</v>
      </c>
    </row>
    <row r="450" spans="1:15" ht="15.5" x14ac:dyDescent="0.35">
      <c r="A450">
        <v>2023</v>
      </c>
      <c r="B450" s="7" t="s">
        <v>4</v>
      </c>
      <c r="C450" s="52" t="s">
        <v>59</v>
      </c>
      <c r="D450" s="52">
        <v>124</v>
      </c>
      <c r="E450" s="64">
        <v>31028.92</v>
      </c>
      <c r="F450" s="53">
        <f t="shared" ref="F450:F475" si="26">(D450/N450)*1000</f>
        <v>16.004130098089831</v>
      </c>
      <c r="G450" s="52">
        <v>34</v>
      </c>
      <c r="H450" s="52">
        <v>455</v>
      </c>
      <c r="I450" s="49">
        <f t="shared" si="25"/>
        <v>68.195428571428565</v>
      </c>
      <c r="J450" s="48">
        <v>21</v>
      </c>
      <c r="K450" s="64">
        <v>22968.61</v>
      </c>
      <c r="L450" s="55">
        <f t="shared" ref="L450:L475" si="27">K450/O450</f>
        <v>1.3012381489234535E-2</v>
      </c>
      <c r="M450" s="48">
        <v>54</v>
      </c>
      <c r="N450" s="50">
        <v>7748</v>
      </c>
      <c r="O450" s="50">
        <v>1765135</v>
      </c>
    </row>
    <row r="451" spans="1:15" ht="15.5" x14ac:dyDescent="0.35">
      <c r="A451">
        <v>2023</v>
      </c>
      <c r="B451" s="7" t="s">
        <v>4</v>
      </c>
      <c r="C451" s="52" t="s">
        <v>57</v>
      </c>
      <c r="D451" s="52">
        <v>73</v>
      </c>
      <c r="E451" s="64">
        <v>16575.689999999999</v>
      </c>
      <c r="F451" s="53">
        <f t="shared" si="26"/>
        <v>14.429729195493181</v>
      </c>
      <c r="G451" s="52">
        <v>41</v>
      </c>
      <c r="H451" s="52">
        <v>365</v>
      </c>
      <c r="I451" s="49">
        <f t="shared" si="25"/>
        <v>45.412849315068492</v>
      </c>
      <c r="J451" s="48">
        <v>44</v>
      </c>
      <c r="K451" s="64">
        <v>13920.05</v>
      </c>
      <c r="L451" s="55">
        <f t="shared" si="27"/>
        <v>1.1716089533495943E-2</v>
      </c>
      <c r="M451" s="48">
        <v>55</v>
      </c>
      <c r="N451" s="50">
        <v>5059</v>
      </c>
      <c r="O451" s="50">
        <v>1188114</v>
      </c>
    </row>
    <row r="452" spans="1:15" ht="15.5" x14ac:dyDescent="0.35">
      <c r="A452">
        <v>2023</v>
      </c>
      <c r="B452" s="7" t="s">
        <v>4</v>
      </c>
      <c r="C452" s="52" t="s">
        <v>65</v>
      </c>
      <c r="D452" s="52">
        <v>125</v>
      </c>
      <c r="E452" s="64">
        <v>48660</v>
      </c>
      <c r="F452" s="53">
        <f t="shared" si="26"/>
        <v>8.0056359677212754</v>
      </c>
      <c r="G452" s="52">
        <v>58</v>
      </c>
      <c r="H452" s="52">
        <v>728</v>
      </c>
      <c r="I452" s="49">
        <f t="shared" si="25"/>
        <v>66.840659340659343</v>
      </c>
      <c r="J452" s="48">
        <v>24</v>
      </c>
      <c r="K452" s="64">
        <v>42588</v>
      </c>
      <c r="L452" s="55">
        <f t="shared" si="27"/>
        <v>1.1631841880366391E-2</v>
      </c>
      <c r="M452" s="48">
        <v>56</v>
      </c>
      <c r="N452" s="50">
        <v>15614</v>
      </c>
      <c r="O452" s="50">
        <v>3661329</v>
      </c>
    </row>
    <row r="453" spans="1:15" ht="15.5" x14ac:dyDescent="0.35">
      <c r="A453">
        <v>2023</v>
      </c>
      <c r="B453" s="7" t="s">
        <v>4</v>
      </c>
      <c r="C453" s="52" t="s">
        <v>25</v>
      </c>
      <c r="D453" s="52">
        <v>62</v>
      </c>
      <c r="E453" s="64">
        <v>27239.279999999999</v>
      </c>
      <c r="F453" s="53">
        <f t="shared" si="26"/>
        <v>8.4873374401095134</v>
      </c>
      <c r="G453" s="52">
        <v>55</v>
      </c>
      <c r="H453" s="66">
        <v>0</v>
      </c>
      <c r="I453" s="49"/>
      <c r="J453" s="48"/>
      <c r="K453" s="64">
        <v>16610.759999999998</v>
      </c>
      <c r="L453" s="55">
        <f t="shared" si="27"/>
        <v>1.1570064645910228E-2</v>
      </c>
      <c r="M453" s="48">
        <v>57</v>
      </c>
      <c r="N453" s="50">
        <v>7305</v>
      </c>
      <c r="O453" s="50">
        <v>1435667</v>
      </c>
    </row>
    <row r="454" spans="1:15" ht="15.5" x14ac:dyDescent="0.35">
      <c r="A454">
        <v>2023</v>
      </c>
      <c r="B454" s="7" t="s">
        <v>4</v>
      </c>
      <c r="C454" s="52" t="s">
        <v>46</v>
      </c>
      <c r="D454" s="52">
        <v>135</v>
      </c>
      <c r="E454" s="64">
        <v>25518.04</v>
      </c>
      <c r="F454" s="53">
        <f t="shared" si="26"/>
        <v>16.363636363636363</v>
      </c>
      <c r="G454" s="52">
        <v>32</v>
      </c>
      <c r="H454" s="52">
        <v>268</v>
      </c>
      <c r="I454" s="49">
        <f t="shared" ref="I454:I473" si="28">E454/H454</f>
        <v>95.216567164179111</v>
      </c>
      <c r="J454" s="48">
        <v>10</v>
      </c>
      <c r="K454" s="64">
        <v>25518.04</v>
      </c>
      <c r="L454" s="55">
        <f t="shared" si="27"/>
        <v>1.0920560089733499E-2</v>
      </c>
      <c r="M454" s="48">
        <v>58</v>
      </c>
      <c r="N454" s="50">
        <v>8250</v>
      </c>
      <c r="O454" s="50">
        <v>2336697</v>
      </c>
    </row>
    <row r="455" spans="1:15" ht="15.5" x14ac:dyDescent="0.35">
      <c r="A455">
        <v>2023</v>
      </c>
      <c r="B455" s="7" t="s">
        <v>4</v>
      </c>
      <c r="C455" s="52" t="s">
        <v>60</v>
      </c>
      <c r="D455" s="52">
        <v>246</v>
      </c>
      <c r="E455" s="64">
        <v>43065.38</v>
      </c>
      <c r="F455" s="53">
        <f t="shared" si="26"/>
        <v>25.452664252457318</v>
      </c>
      <c r="G455" s="52">
        <v>21</v>
      </c>
      <c r="H455" s="52">
        <v>881</v>
      </c>
      <c r="I455" s="49">
        <f t="shared" si="28"/>
        <v>48.88238365493757</v>
      </c>
      <c r="J455" s="48">
        <v>37</v>
      </c>
      <c r="K455" s="64">
        <v>26782.38</v>
      </c>
      <c r="L455" s="55">
        <f t="shared" si="27"/>
        <v>1.0780993003040791E-2</v>
      </c>
      <c r="M455" s="48">
        <v>59</v>
      </c>
      <c r="N455" s="50">
        <v>9665</v>
      </c>
      <c r="O455" s="50">
        <v>2484222</v>
      </c>
    </row>
    <row r="456" spans="1:15" ht="15.5" x14ac:dyDescent="0.35">
      <c r="A456">
        <v>2023</v>
      </c>
      <c r="B456" s="7" t="s">
        <v>4</v>
      </c>
      <c r="C456" s="52" t="s">
        <v>31</v>
      </c>
      <c r="D456" s="52">
        <v>112</v>
      </c>
      <c r="E456" s="64">
        <v>22712.73</v>
      </c>
      <c r="F456" s="53">
        <f t="shared" si="26"/>
        <v>25.151583202335505</v>
      </c>
      <c r="G456" s="52">
        <v>22</v>
      </c>
      <c r="H456" s="52">
        <v>464</v>
      </c>
      <c r="I456" s="49">
        <f t="shared" si="28"/>
        <v>48.949849137931032</v>
      </c>
      <c r="J456" s="48">
        <v>36</v>
      </c>
      <c r="K456" s="64">
        <v>19407.73</v>
      </c>
      <c r="L456" s="55">
        <f t="shared" si="27"/>
        <v>1.0717268472193691E-2</v>
      </c>
      <c r="M456" s="48">
        <v>60</v>
      </c>
      <c r="N456" s="50">
        <v>4453</v>
      </c>
      <c r="O456" s="50">
        <v>1810884</v>
      </c>
    </row>
    <row r="457" spans="1:15" ht="15.5" x14ac:dyDescent="0.35">
      <c r="A457">
        <v>2023</v>
      </c>
      <c r="B457" s="7" t="s">
        <v>4</v>
      </c>
      <c r="C457" s="52" t="s">
        <v>77</v>
      </c>
      <c r="D457" s="52">
        <v>352</v>
      </c>
      <c r="E457" s="64">
        <v>36008</v>
      </c>
      <c r="F457" s="53">
        <f t="shared" si="26"/>
        <v>31.763219635444866</v>
      </c>
      <c r="G457" s="52">
        <v>12</v>
      </c>
      <c r="H457" s="52">
        <v>352</v>
      </c>
      <c r="I457" s="49">
        <f t="shared" si="28"/>
        <v>102.29545454545455</v>
      </c>
      <c r="J457" s="48">
        <v>7</v>
      </c>
      <c r="K457" s="64">
        <v>33606</v>
      </c>
      <c r="L457" s="55">
        <f t="shared" si="27"/>
        <v>1.0324779224354264E-2</v>
      </c>
      <c r="M457" s="48">
        <v>61</v>
      </c>
      <c r="N457" s="50">
        <v>11082</v>
      </c>
      <c r="O457" s="50">
        <v>3254888</v>
      </c>
    </row>
    <row r="458" spans="1:15" ht="15.5" x14ac:dyDescent="0.35">
      <c r="A458">
        <v>2023</v>
      </c>
      <c r="B458" s="7" t="s">
        <v>4</v>
      </c>
      <c r="C458" s="52" t="s">
        <v>88</v>
      </c>
      <c r="D458" s="52">
        <v>100</v>
      </c>
      <c r="E458" s="64">
        <v>30074.17</v>
      </c>
      <c r="F458" s="53">
        <f t="shared" si="26"/>
        <v>14.889815366289458</v>
      </c>
      <c r="G458" s="52">
        <v>40</v>
      </c>
      <c r="H458" s="52">
        <v>378</v>
      </c>
      <c r="I458" s="49">
        <f t="shared" si="28"/>
        <v>79.561296296296291</v>
      </c>
      <c r="J458" s="48">
        <v>16</v>
      </c>
      <c r="K458" s="64">
        <v>28386.77</v>
      </c>
      <c r="L458" s="55">
        <f t="shared" si="27"/>
        <v>1.0150954974194187E-2</v>
      </c>
      <c r="M458" s="48">
        <v>62</v>
      </c>
      <c r="N458" s="50">
        <v>6716</v>
      </c>
      <c r="O458" s="50">
        <v>2796463</v>
      </c>
    </row>
    <row r="459" spans="1:15" ht="15.5" x14ac:dyDescent="0.35">
      <c r="A459">
        <v>2023</v>
      </c>
      <c r="B459" s="7" t="s">
        <v>4</v>
      </c>
      <c r="C459" s="52" t="s">
        <v>90</v>
      </c>
      <c r="D459" s="52">
        <v>38</v>
      </c>
      <c r="E459" s="52">
        <v>626.24</v>
      </c>
      <c r="F459" s="53">
        <f t="shared" si="26"/>
        <v>130.13698630136986</v>
      </c>
      <c r="G459" s="52">
        <v>1</v>
      </c>
      <c r="H459" s="52">
        <v>38</v>
      </c>
      <c r="I459" s="49">
        <f t="shared" si="28"/>
        <v>16.48</v>
      </c>
      <c r="J459" s="48">
        <v>69</v>
      </c>
      <c r="K459" s="52">
        <v>588.24</v>
      </c>
      <c r="L459" s="55">
        <f t="shared" si="27"/>
        <v>9.4695664772452871E-3</v>
      </c>
      <c r="M459" s="48">
        <v>63</v>
      </c>
      <c r="N459" s="50">
        <v>292</v>
      </c>
      <c r="O459" s="50">
        <v>62119</v>
      </c>
    </row>
    <row r="460" spans="1:15" ht="15.5" x14ac:dyDescent="0.35">
      <c r="A460">
        <v>2023</v>
      </c>
      <c r="B460" s="7" t="s">
        <v>4</v>
      </c>
      <c r="C460" s="52" t="s">
        <v>87</v>
      </c>
      <c r="D460" s="52">
        <v>35</v>
      </c>
      <c r="E460" s="64">
        <v>51451.75</v>
      </c>
      <c r="F460" s="53">
        <f t="shared" si="26"/>
        <v>2.6022304832713754</v>
      </c>
      <c r="G460" s="52">
        <v>72</v>
      </c>
      <c r="H460" s="57">
        <v>1649</v>
      </c>
      <c r="I460" s="49">
        <f t="shared" si="28"/>
        <v>31.201788963007882</v>
      </c>
      <c r="J460" s="48">
        <v>56</v>
      </c>
      <c r="K460" s="64">
        <v>39536.5</v>
      </c>
      <c r="L460" s="55">
        <f t="shared" si="27"/>
        <v>9.1645285123429596E-3</v>
      </c>
      <c r="M460" s="48">
        <v>64</v>
      </c>
      <c r="N460" s="50">
        <v>13450</v>
      </c>
      <c r="O460" s="50">
        <v>4314079</v>
      </c>
    </row>
    <row r="461" spans="1:15" ht="15.5" x14ac:dyDescent="0.35">
      <c r="A461">
        <v>2023</v>
      </c>
      <c r="B461" s="7" t="s">
        <v>4</v>
      </c>
      <c r="C461" s="52" t="s">
        <v>52</v>
      </c>
      <c r="D461" s="52">
        <v>315</v>
      </c>
      <c r="E461" s="64">
        <v>91724.73</v>
      </c>
      <c r="F461" s="53">
        <f t="shared" si="26"/>
        <v>5.8468677494199532</v>
      </c>
      <c r="G461" s="52">
        <v>66</v>
      </c>
      <c r="H461" s="52">
        <v>710</v>
      </c>
      <c r="I461" s="49">
        <f t="shared" si="28"/>
        <v>129.18976056338028</v>
      </c>
      <c r="J461" s="48">
        <v>5</v>
      </c>
      <c r="K461" s="64">
        <v>91724.73</v>
      </c>
      <c r="L461" s="55">
        <f t="shared" si="27"/>
        <v>8.3918973145300606E-3</v>
      </c>
      <c r="M461" s="48">
        <v>65</v>
      </c>
      <c r="N461" s="50">
        <v>53875</v>
      </c>
      <c r="O461" s="50">
        <v>10930154</v>
      </c>
    </row>
    <row r="462" spans="1:15" ht="15.5" x14ac:dyDescent="0.35">
      <c r="A462">
        <v>2023</v>
      </c>
      <c r="B462" s="7" t="s">
        <v>4</v>
      </c>
      <c r="C462" s="52" t="s">
        <v>56</v>
      </c>
      <c r="D462" s="52">
        <v>122</v>
      </c>
      <c r="E462" s="64">
        <v>27110.62</v>
      </c>
      <c r="F462" s="53">
        <f t="shared" si="26"/>
        <v>11.440360090022505</v>
      </c>
      <c r="G462" s="52">
        <v>49</v>
      </c>
      <c r="H462" s="52">
        <v>506</v>
      </c>
      <c r="I462" s="49">
        <f t="shared" si="28"/>
        <v>53.578300395256917</v>
      </c>
      <c r="J462" s="48">
        <v>33</v>
      </c>
      <c r="K462" s="64">
        <v>14587.77</v>
      </c>
      <c r="L462" s="55">
        <f t="shared" si="27"/>
        <v>8.1408782554539382E-3</v>
      </c>
      <c r="M462" s="48">
        <v>66</v>
      </c>
      <c r="N462" s="50">
        <v>10664</v>
      </c>
      <c r="O462" s="50">
        <v>1791916</v>
      </c>
    </row>
    <row r="463" spans="1:15" ht="15.5" x14ac:dyDescent="0.35">
      <c r="A463">
        <v>2023</v>
      </c>
      <c r="B463" s="7" t="s">
        <v>4</v>
      </c>
      <c r="C463" s="52" t="s">
        <v>84</v>
      </c>
      <c r="D463" s="57">
        <v>1090</v>
      </c>
      <c r="E463" s="64">
        <v>46974</v>
      </c>
      <c r="F463" s="53">
        <f t="shared" si="26"/>
        <v>68.70902672718104</v>
      </c>
      <c r="G463" s="52">
        <v>4</v>
      </c>
      <c r="H463" s="57">
        <v>1090</v>
      </c>
      <c r="I463" s="49">
        <f t="shared" si="28"/>
        <v>43.095412844036694</v>
      </c>
      <c r="J463" s="48">
        <v>46</v>
      </c>
      <c r="K463" s="64">
        <v>38160</v>
      </c>
      <c r="L463" s="55">
        <f t="shared" si="27"/>
        <v>7.829439678024552E-3</v>
      </c>
      <c r="M463" s="48">
        <v>67</v>
      </c>
      <c r="N463" s="50">
        <v>15864</v>
      </c>
      <c r="O463" s="50">
        <v>4873912</v>
      </c>
    </row>
    <row r="464" spans="1:15" ht="15.5" x14ac:dyDescent="0.35">
      <c r="A464">
        <v>2023</v>
      </c>
      <c r="B464" s="7" t="s">
        <v>4</v>
      </c>
      <c r="C464" s="52" t="s">
        <v>33</v>
      </c>
      <c r="D464" s="52">
        <v>74</v>
      </c>
      <c r="E464" s="64">
        <v>17186.3</v>
      </c>
      <c r="F464" s="53">
        <f t="shared" si="26"/>
        <v>13.568023469013568</v>
      </c>
      <c r="G464" s="52">
        <v>45</v>
      </c>
      <c r="H464" s="52">
        <v>178</v>
      </c>
      <c r="I464" s="49">
        <f t="shared" si="28"/>
        <v>96.552247191011233</v>
      </c>
      <c r="J464" s="48">
        <v>9</v>
      </c>
      <c r="K464" s="64">
        <v>13414.3</v>
      </c>
      <c r="L464" s="55">
        <f t="shared" si="27"/>
        <v>7.4956303475158916E-3</v>
      </c>
      <c r="M464" s="48">
        <v>68</v>
      </c>
      <c r="N464" s="50">
        <v>5454</v>
      </c>
      <c r="O464" s="50">
        <v>1789616</v>
      </c>
    </row>
    <row r="465" spans="1:15" ht="15.5" x14ac:dyDescent="0.35">
      <c r="A465">
        <v>2023</v>
      </c>
      <c r="B465" s="7" t="s">
        <v>4</v>
      </c>
      <c r="C465" s="52" t="s">
        <v>61</v>
      </c>
      <c r="D465" s="52">
        <v>173</v>
      </c>
      <c r="E465" s="64">
        <v>39449.46</v>
      </c>
      <c r="F465" s="53">
        <f t="shared" si="26"/>
        <v>12.782621545736664</v>
      </c>
      <c r="G465" s="52">
        <v>46</v>
      </c>
      <c r="H465" s="57">
        <v>1555</v>
      </c>
      <c r="I465" s="49">
        <f t="shared" si="28"/>
        <v>25.369427652733119</v>
      </c>
      <c r="J465" s="48">
        <v>63</v>
      </c>
      <c r="K465" s="64">
        <v>28124.46</v>
      </c>
      <c r="L465" s="55">
        <f t="shared" si="27"/>
        <v>6.5230629783961285E-3</v>
      </c>
      <c r="M465" s="48">
        <v>69</v>
      </c>
      <c r="N465" s="50">
        <v>13534</v>
      </c>
      <c r="O465" s="50">
        <v>4311542</v>
      </c>
    </row>
    <row r="466" spans="1:15" ht="15.5" x14ac:dyDescent="0.35">
      <c r="A466">
        <v>2023</v>
      </c>
      <c r="B466" s="7" t="s">
        <v>4</v>
      </c>
      <c r="C466" s="52" t="s">
        <v>38</v>
      </c>
      <c r="D466" s="52">
        <v>56</v>
      </c>
      <c r="E466" s="64">
        <v>53875.72</v>
      </c>
      <c r="F466" s="53">
        <f t="shared" si="26"/>
        <v>1.6629547141796586</v>
      </c>
      <c r="G466" s="52">
        <v>76</v>
      </c>
      <c r="H466" s="57">
        <v>5400</v>
      </c>
      <c r="I466" s="49">
        <f t="shared" si="28"/>
        <v>9.9769851851851854</v>
      </c>
      <c r="J466" s="48">
        <v>75</v>
      </c>
      <c r="K466" s="64">
        <v>53029.52</v>
      </c>
      <c r="L466" s="55">
        <f t="shared" si="27"/>
        <v>6.3062311193382093E-3</v>
      </c>
      <c r="M466" s="48">
        <v>70</v>
      </c>
      <c r="N466" s="50">
        <v>33675</v>
      </c>
      <c r="O466" s="50">
        <v>8409067</v>
      </c>
    </row>
    <row r="467" spans="1:15" ht="15.5" x14ac:dyDescent="0.35">
      <c r="A467">
        <v>2023</v>
      </c>
      <c r="B467" s="7" t="s">
        <v>4</v>
      </c>
      <c r="C467" s="52" t="s">
        <v>67</v>
      </c>
      <c r="D467" s="52">
        <v>202</v>
      </c>
      <c r="E467" s="64">
        <v>22963</v>
      </c>
      <c r="F467" s="53">
        <f t="shared" si="26"/>
        <v>15.0152382368245</v>
      </c>
      <c r="G467" s="52">
        <v>39</v>
      </c>
      <c r="H467" s="52">
        <v>202</v>
      </c>
      <c r="I467" s="49">
        <f t="shared" si="28"/>
        <v>113.67821782178218</v>
      </c>
      <c r="J467" s="48">
        <v>6</v>
      </c>
      <c r="K467" s="64">
        <v>17563</v>
      </c>
      <c r="L467" s="55">
        <f t="shared" si="27"/>
        <v>5.4087330574816858E-3</v>
      </c>
      <c r="M467" s="48">
        <v>71</v>
      </c>
      <c r="N467" s="50">
        <v>13453</v>
      </c>
      <c r="O467" s="50">
        <v>3247156</v>
      </c>
    </row>
    <row r="468" spans="1:15" ht="15.5" x14ac:dyDescent="0.35">
      <c r="A468">
        <v>2023</v>
      </c>
      <c r="B468" s="7" t="s">
        <v>4</v>
      </c>
      <c r="C468" s="52" t="s">
        <v>41</v>
      </c>
      <c r="D468" s="52">
        <v>5</v>
      </c>
      <c r="E468" s="64">
        <v>3065</v>
      </c>
      <c r="F468" s="53">
        <f t="shared" si="26"/>
        <v>1.920860545524395</v>
      </c>
      <c r="G468" s="52">
        <v>75</v>
      </c>
      <c r="H468" s="52">
        <v>17</v>
      </c>
      <c r="I468" s="49">
        <f t="shared" si="28"/>
        <v>180.29411764705881</v>
      </c>
      <c r="J468" s="48">
        <v>3</v>
      </c>
      <c r="K468" s="64">
        <v>3065</v>
      </c>
      <c r="L468" s="55">
        <f t="shared" si="27"/>
        <v>4.078379399726423E-3</v>
      </c>
      <c r="M468" s="48">
        <v>72</v>
      </c>
      <c r="N468" s="50">
        <v>2603</v>
      </c>
      <c r="O468" s="50">
        <v>751524</v>
      </c>
    </row>
    <row r="469" spans="1:15" ht="15.5" x14ac:dyDescent="0.35">
      <c r="A469">
        <v>2023</v>
      </c>
      <c r="B469" s="7" t="s">
        <v>4</v>
      </c>
      <c r="C469" s="52" t="s">
        <v>83</v>
      </c>
      <c r="D469" s="52">
        <v>93</v>
      </c>
      <c r="E469" s="64">
        <v>21394</v>
      </c>
      <c r="F469" s="53">
        <f t="shared" si="26"/>
        <v>8.7054198258916049</v>
      </c>
      <c r="G469" s="52">
        <v>53</v>
      </c>
      <c r="H469" s="52">
        <v>727</v>
      </c>
      <c r="I469" s="49">
        <f t="shared" si="28"/>
        <v>29.427785419532324</v>
      </c>
      <c r="J469" s="48">
        <v>60</v>
      </c>
      <c r="K469" s="64">
        <v>12000</v>
      </c>
      <c r="L469" s="55">
        <f t="shared" si="27"/>
        <v>4.0769884916807353E-3</v>
      </c>
      <c r="M469" s="48">
        <v>73</v>
      </c>
      <c r="N469" s="50">
        <v>10683</v>
      </c>
      <c r="O469" s="50">
        <v>2943349</v>
      </c>
    </row>
    <row r="470" spans="1:15" ht="15.5" x14ac:dyDescent="0.35">
      <c r="A470">
        <v>2023</v>
      </c>
      <c r="B470" s="7" t="s">
        <v>4</v>
      </c>
      <c r="C470" s="52" t="s">
        <v>21</v>
      </c>
      <c r="D470" s="52">
        <v>34</v>
      </c>
      <c r="E470" s="64">
        <v>12404.82</v>
      </c>
      <c r="F470" s="53">
        <f t="shared" si="26"/>
        <v>8.3497053045186647</v>
      </c>
      <c r="G470" s="52">
        <v>57</v>
      </c>
      <c r="H470" s="52">
        <v>149</v>
      </c>
      <c r="I470" s="49">
        <f t="shared" si="28"/>
        <v>83.253825503355699</v>
      </c>
      <c r="J470" s="48">
        <v>15</v>
      </c>
      <c r="K470" s="64">
        <v>2023.8</v>
      </c>
      <c r="L470" s="55">
        <f t="shared" si="27"/>
        <v>3.9536378430227222E-3</v>
      </c>
      <c r="M470" s="48">
        <v>74</v>
      </c>
      <c r="N470" s="50">
        <v>4072</v>
      </c>
      <c r="O470" s="50">
        <v>511883</v>
      </c>
    </row>
    <row r="471" spans="1:15" ht="15.5" x14ac:dyDescent="0.35">
      <c r="A471">
        <v>2023</v>
      </c>
      <c r="B471" s="7" t="s">
        <v>4</v>
      </c>
      <c r="C471" s="52" t="s">
        <v>86</v>
      </c>
      <c r="D471" s="52">
        <v>102</v>
      </c>
      <c r="E471" s="64">
        <v>13957</v>
      </c>
      <c r="F471" s="53">
        <f t="shared" si="26"/>
        <v>5.8779461764536389</v>
      </c>
      <c r="G471" s="52">
        <v>65</v>
      </c>
      <c r="H471" s="52">
        <v>363</v>
      </c>
      <c r="I471" s="49">
        <f t="shared" si="28"/>
        <v>38.449035812672179</v>
      </c>
      <c r="J471" s="48">
        <v>50</v>
      </c>
      <c r="K471" s="64">
        <v>11722</v>
      </c>
      <c r="L471" s="55">
        <f t="shared" si="27"/>
        <v>2.539189889683225E-3</v>
      </c>
      <c r="M471" s="48">
        <v>75</v>
      </c>
      <c r="N471" s="50">
        <v>17353</v>
      </c>
      <c r="O471" s="50">
        <v>4616433</v>
      </c>
    </row>
    <row r="472" spans="1:15" ht="15.5" x14ac:dyDescent="0.35">
      <c r="A472">
        <v>2023</v>
      </c>
      <c r="B472" s="7" t="s">
        <v>4</v>
      </c>
      <c r="C472" s="52" t="s">
        <v>47</v>
      </c>
      <c r="D472" s="52">
        <v>164</v>
      </c>
      <c r="E472" s="64">
        <v>14426</v>
      </c>
      <c r="F472" s="53">
        <f t="shared" si="26"/>
        <v>9.7910447761194028</v>
      </c>
      <c r="G472" s="52">
        <v>51</v>
      </c>
      <c r="H472" s="57">
        <v>1158</v>
      </c>
      <c r="I472" s="49">
        <f t="shared" si="28"/>
        <v>12.45768566493955</v>
      </c>
      <c r="J472" s="48">
        <v>72</v>
      </c>
      <c r="K472" s="64">
        <v>13577</v>
      </c>
      <c r="L472" s="55">
        <f t="shared" si="27"/>
        <v>2.2198572666276336E-3</v>
      </c>
      <c r="M472" s="48">
        <v>76</v>
      </c>
      <c r="N472" s="50">
        <v>16750</v>
      </c>
      <c r="O472" s="50">
        <v>6116159</v>
      </c>
    </row>
    <row r="473" spans="1:15" ht="15.5" x14ac:dyDescent="0.35">
      <c r="A473">
        <v>2023</v>
      </c>
      <c r="B473" s="7" t="s">
        <v>4</v>
      </c>
      <c r="C473" s="52" t="s">
        <v>75</v>
      </c>
      <c r="D473" s="52">
        <v>31</v>
      </c>
      <c r="E473" s="64">
        <v>5081.6899999999996</v>
      </c>
      <c r="F473" s="53">
        <f t="shared" si="26"/>
        <v>2.4895599100546093</v>
      </c>
      <c r="G473" s="52">
        <v>73</v>
      </c>
      <c r="H473" s="52">
        <v>461</v>
      </c>
      <c r="I473" s="49">
        <f t="shared" si="28"/>
        <v>11.023188720173534</v>
      </c>
      <c r="J473" s="48">
        <v>73</v>
      </c>
      <c r="K473" s="64">
        <v>4269.62</v>
      </c>
      <c r="L473" s="55">
        <f t="shared" si="27"/>
        <v>1.3141169963690824E-3</v>
      </c>
      <c r="M473" s="48">
        <v>77</v>
      </c>
      <c r="N473" s="50">
        <v>12452</v>
      </c>
      <c r="O473" s="50">
        <v>3249041</v>
      </c>
    </row>
    <row r="474" spans="1:15" ht="15.5" x14ac:dyDescent="0.35">
      <c r="A474">
        <v>2023</v>
      </c>
      <c r="B474" s="7" t="s">
        <v>4</v>
      </c>
      <c r="C474" s="52" t="s">
        <v>80</v>
      </c>
      <c r="D474" s="52">
        <v>0</v>
      </c>
      <c r="E474" s="52">
        <v>0</v>
      </c>
      <c r="F474" s="53">
        <f t="shared" si="26"/>
        <v>0</v>
      </c>
      <c r="G474" s="52"/>
      <c r="H474" s="52">
        <v>0</v>
      </c>
      <c r="I474" s="49"/>
      <c r="J474" s="48"/>
      <c r="K474" s="52">
        <v>0</v>
      </c>
      <c r="L474" s="55">
        <f t="shared" si="27"/>
        <v>0</v>
      </c>
      <c r="M474" s="48"/>
      <c r="N474" s="50">
        <v>4310</v>
      </c>
      <c r="O474" s="50">
        <v>699669</v>
      </c>
    </row>
    <row r="475" spans="1:15" ht="15.5" x14ac:dyDescent="0.35">
      <c r="A475">
        <v>2023</v>
      </c>
      <c r="B475" s="7" t="s">
        <v>4</v>
      </c>
      <c r="C475" s="52" t="s">
        <v>68</v>
      </c>
      <c r="D475" s="52">
        <v>0</v>
      </c>
      <c r="E475" s="52">
        <v>0</v>
      </c>
      <c r="F475" s="53">
        <f t="shared" si="26"/>
        <v>0</v>
      </c>
      <c r="G475" s="52"/>
      <c r="H475" s="52">
        <v>0</v>
      </c>
      <c r="I475" s="49"/>
      <c r="J475" s="48"/>
      <c r="K475" s="52">
        <v>0</v>
      </c>
      <c r="L475" s="55">
        <f t="shared" si="27"/>
        <v>0</v>
      </c>
      <c r="M475" s="48"/>
      <c r="N475" s="50">
        <v>88</v>
      </c>
      <c r="O475" s="50">
        <v>12069</v>
      </c>
    </row>
  </sheetData>
  <sheetProtection algorithmName="SHA-512" hashValue="bXVsiQmmZwo23al1eryu8RiPvqJKqSKfsbSpVhcPJAdVaa1vSNIK2oYfS5c08O7drO3oz/f7cal0lJ8AQYsvdw==" saltValue="kb/yJlVhv9d6BcA5zqhlzg==" spinCount="100000" sheet="1" objects="1" scenarios="1"/>
  <autoFilter ref="A1:O475" xr:uid="{E65E6389-3929-4FF4-8412-50EC8DE73069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FF9F-A7CF-4BA3-A2BA-591AC96AC8C3}">
  <sheetPr codeName="Leht15"/>
  <dimension ref="A1:O475"/>
  <sheetViews>
    <sheetView workbookViewId="0">
      <pane ySplit="1" topLeftCell="A2" activePane="bottomLeft" state="frozen"/>
      <selection activeCell="A477" sqref="A477"/>
      <selection pane="bottomLeft" sqref="A1:XFD1048576"/>
    </sheetView>
  </sheetViews>
  <sheetFormatPr defaultRowHeight="14.5" x14ac:dyDescent="0.35"/>
  <cols>
    <col min="1" max="1" width="0" hidden="1" customWidth="1"/>
    <col min="2" max="2" width="24.453125" hidden="1" customWidth="1"/>
    <col min="3" max="3" width="23.26953125" hidden="1" customWidth="1"/>
    <col min="4" max="4" width="0" hidden="1" customWidth="1"/>
    <col min="5" max="5" width="13.453125" hidden="1" customWidth="1"/>
    <col min="6" max="6" width="0" hidden="1" customWidth="1"/>
    <col min="7" max="7" width="16.453125" hidden="1" customWidth="1"/>
    <col min="8" max="8" width="13.7265625" hidden="1" customWidth="1"/>
    <col min="9" max="10" width="22.26953125" hidden="1" customWidth="1"/>
    <col min="11" max="11" width="17.54296875" hidden="1" customWidth="1"/>
    <col min="12" max="12" width="14.1796875" hidden="1" customWidth="1"/>
    <col min="13" max="13" width="14.81640625" hidden="1" customWidth="1"/>
    <col min="14" max="14" width="13.81640625" hidden="1" customWidth="1"/>
    <col min="15" max="15" width="17.7265625" hidden="1" customWidth="1"/>
    <col min="16" max="17" width="0" hidden="1" customWidth="1"/>
  </cols>
  <sheetData>
    <row r="1" spans="1:15" ht="116" x14ac:dyDescent="0.35">
      <c r="A1" t="s">
        <v>177</v>
      </c>
      <c r="B1" t="s">
        <v>94</v>
      </c>
      <c r="C1" t="s">
        <v>13</v>
      </c>
      <c r="D1" s="81" t="s">
        <v>7</v>
      </c>
      <c r="E1" s="82" t="s">
        <v>8</v>
      </c>
      <c r="F1" s="83" t="s">
        <v>9</v>
      </c>
      <c r="G1" s="84" t="s">
        <v>10</v>
      </c>
      <c r="H1" s="85" t="s">
        <v>180</v>
      </c>
      <c r="I1" s="86" t="s">
        <v>11</v>
      </c>
      <c r="J1" s="87" t="s">
        <v>95</v>
      </c>
      <c r="K1" s="88" t="s">
        <v>178</v>
      </c>
      <c r="L1" s="86" t="s">
        <v>12</v>
      </c>
      <c r="M1" s="89" t="s">
        <v>96</v>
      </c>
      <c r="N1" s="12" t="s">
        <v>14</v>
      </c>
      <c r="O1" s="90" t="s">
        <v>15</v>
      </c>
    </row>
    <row r="2" spans="1:15" ht="15.5" x14ac:dyDescent="0.35">
      <c r="A2">
        <v>2024</v>
      </c>
      <c r="B2" s="91" t="s">
        <v>4</v>
      </c>
      <c r="C2" t="s">
        <v>16</v>
      </c>
      <c r="D2" s="97">
        <v>405</v>
      </c>
      <c r="E2" s="98">
        <v>68399</v>
      </c>
      <c r="F2" s="99">
        <f t="shared" ref="F2:F65" si="0">(D2/N2)*1000</f>
        <v>99.386503067484654</v>
      </c>
      <c r="G2" s="100">
        <v>2</v>
      </c>
      <c r="H2" s="100"/>
      <c r="I2" s="101"/>
      <c r="J2" s="97"/>
      <c r="K2" s="98">
        <v>62352</v>
      </c>
      <c r="L2" s="102">
        <f t="shared" ref="L2:L65" si="1">K2/O2</f>
        <v>5.3536076667453365E-2</v>
      </c>
      <c r="M2" s="97">
        <v>12</v>
      </c>
      <c r="N2" s="103">
        <v>4075</v>
      </c>
      <c r="O2" s="92">
        <v>1164672.570000001</v>
      </c>
    </row>
    <row r="3" spans="1:15" ht="15.5" x14ac:dyDescent="0.35">
      <c r="A3">
        <v>2024</v>
      </c>
      <c r="B3" s="91" t="s">
        <v>4</v>
      </c>
      <c r="C3" t="s">
        <v>17</v>
      </c>
      <c r="D3" s="97">
        <v>16</v>
      </c>
      <c r="E3" s="98">
        <v>75089.149999999994</v>
      </c>
      <c r="F3" s="99">
        <f t="shared" si="0"/>
        <v>2.4691358024691357</v>
      </c>
      <c r="G3" s="100">
        <v>74</v>
      </c>
      <c r="H3" s="104"/>
      <c r="I3" s="101"/>
      <c r="J3" s="97"/>
      <c r="K3" s="98">
        <v>65444.65</v>
      </c>
      <c r="L3" s="102">
        <f t="shared" si="1"/>
        <v>3.8956349036086989E-2</v>
      </c>
      <c r="M3" s="97">
        <v>19</v>
      </c>
      <c r="N3" s="103">
        <v>6480</v>
      </c>
      <c r="O3" s="92">
        <v>1679948.2399999991</v>
      </c>
    </row>
    <row r="4" spans="1:15" ht="15.5" x14ac:dyDescent="0.35">
      <c r="A4">
        <v>2024</v>
      </c>
      <c r="B4" s="91" t="s">
        <v>4</v>
      </c>
      <c r="C4" t="s">
        <v>18</v>
      </c>
      <c r="D4" s="97">
        <v>77</v>
      </c>
      <c r="E4" s="98">
        <v>34629.550000000003</v>
      </c>
      <c r="F4" s="99">
        <f t="shared" si="0"/>
        <v>18.739352640545146</v>
      </c>
      <c r="G4" s="100">
        <v>25</v>
      </c>
      <c r="H4" s="100"/>
      <c r="I4" s="101"/>
      <c r="J4" s="97"/>
      <c r="K4" s="98">
        <v>30478.799999999999</v>
      </c>
      <c r="L4" s="102">
        <f t="shared" si="1"/>
        <v>3.0345359014814662E-2</v>
      </c>
      <c r="M4" s="97">
        <v>28</v>
      </c>
      <c r="N4" s="103">
        <v>4109</v>
      </c>
      <c r="O4" s="92">
        <v>1004397.41</v>
      </c>
    </row>
    <row r="5" spans="1:15" ht="15.5" x14ac:dyDescent="0.35">
      <c r="A5">
        <v>2024</v>
      </c>
      <c r="B5" s="91" t="s">
        <v>4</v>
      </c>
      <c r="C5" t="s">
        <v>19</v>
      </c>
      <c r="D5" s="97">
        <v>256</v>
      </c>
      <c r="E5" s="98">
        <v>262871</v>
      </c>
      <c r="F5" s="99">
        <f t="shared" si="0"/>
        <v>17.159327032642938</v>
      </c>
      <c r="G5" s="100">
        <v>28</v>
      </c>
      <c r="H5" s="104"/>
      <c r="I5" s="101"/>
      <c r="J5" s="97"/>
      <c r="K5" s="98">
        <v>249783</v>
      </c>
      <c r="L5" s="102">
        <f t="shared" si="1"/>
        <v>6.0079617597850944E-2</v>
      </c>
      <c r="M5" s="97">
        <v>9</v>
      </c>
      <c r="N5" s="103">
        <v>14919</v>
      </c>
      <c r="O5" s="92">
        <v>4157533.1199999978</v>
      </c>
    </row>
    <row r="6" spans="1:15" ht="15.5" x14ac:dyDescent="0.35">
      <c r="A6">
        <v>2024</v>
      </c>
      <c r="B6" s="91" t="s">
        <v>4</v>
      </c>
      <c r="C6" t="s">
        <v>20</v>
      </c>
      <c r="D6" s="97">
        <v>403</v>
      </c>
      <c r="E6" s="98">
        <v>133952.87</v>
      </c>
      <c r="F6" s="99">
        <f t="shared" si="0"/>
        <v>30.103832075894523</v>
      </c>
      <c r="G6" s="100">
        <v>16</v>
      </c>
      <c r="H6" s="104"/>
      <c r="I6" s="101"/>
      <c r="J6" s="97"/>
      <c r="K6" s="98">
        <v>114912.27</v>
      </c>
      <c r="L6" s="102">
        <f t="shared" si="1"/>
        <v>2.64379014089876E-2</v>
      </c>
      <c r="M6" s="97">
        <v>36</v>
      </c>
      <c r="N6" s="103">
        <v>13387</v>
      </c>
      <c r="O6" s="92">
        <v>4346497.410000002</v>
      </c>
    </row>
    <row r="7" spans="1:15" ht="15.5" x14ac:dyDescent="0.35">
      <c r="A7">
        <v>2024</v>
      </c>
      <c r="B7" s="91" t="s">
        <v>4</v>
      </c>
      <c r="C7" t="s">
        <v>21</v>
      </c>
      <c r="D7" s="97">
        <v>67</v>
      </c>
      <c r="E7" s="98">
        <v>3897.76</v>
      </c>
      <c r="F7" s="99">
        <f t="shared" si="0"/>
        <v>16.70406382448267</v>
      </c>
      <c r="G7" s="100">
        <v>32</v>
      </c>
      <c r="H7" s="100"/>
      <c r="I7" s="101"/>
      <c r="J7" s="97"/>
      <c r="K7" s="98">
        <v>2450</v>
      </c>
      <c r="L7" s="102">
        <f t="shared" si="1"/>
        <v>3.5758122253137696E-3</v>
      </c>
      <c r="M7" s="97">
        <v>72</v>
      </c>
      <c r="N7" s="103">
        <v>4011</v>
      </c>
      <c r="O7" s="92">
        <v>685159.01999999955</v>
      </c>
    </row>
    <row r="8" spans="1:15" ht="15.5" x14ac:dyDescent="0.35">
      <c r="A8">
        <v>2024</v>
      </c>
      <c r="B8" s="91" t="s">
        <v>4</v>
      </c>
      <c r="C8" t="s">
        <v>22</v>
      </c>
      <c r="D8" s="97">
        <v>178</v>
      </c>
      <c r="E8" s="98">
        <v>105010</v>
      </c>
      <c r="F8" s="99">
        <f t="shared" si="0"/>
        <v>9.7909790979097906</v>
      </c>
      <c r="G8" s="100">
        <v>56</v>
      </c>
      <c r="H8" s="104"/>
      <c r="I8" s="101"/>
      <c r="J8" s="97"/>
      <c r="K8" s="98">
        <v>102906.06</v>
      </c>
      <c r="L8" s="102">
        <f t="shared" si="1"/>
        <v>3.2066414864261941E-2</v>
      </c>
      <c r="M8" s="97">
        <v>25</v>
      </c>
      <c r="N8" s="103">
        <v>18180</v>
      </c>
      <c r="O8" s="92">
        <v>3209153.8899999992</v>
      </c>
    </row>
    <row r="9" spans="1:15" ht="15.5" x14ac:dyDescent="0.35">
      <c r="A9">
        <v>2024</v>
      </c>
      <c r="B9" s="91" t="s">
        <v>4</v>
      </c>
      <c r="C9" t="s">
        <v>23</v>
      </c>
      <c r="D9" s="97">
        <v>372</v>
      </c>
      <c r="E9" s="98">
        <v>66936.92</v>
      </c>
      <c r="F9" s="99">
        <f t="shared" si="0"/>
        <v>44.191019244476124</v>
      </c>
      <c r="G9" s="100">
        <v>10</v>
      </c>
      <c r="H9" s="104"/>
      <c r="I9" s="101"/>
      <c r="J9" s="97"/>
      <c r="K9" s="98">
        <v>6110.45</v>
      </c>
      <c r="L9" s="102">
        <f t="shared" si="1"/>
        <v>1.9337834775890218E-3</v>
      </c>
      <c r="M9" s="97">
        <v>76</v>
      </c>
      <c r="N9" s="103">
        <v>8418</v>
      </c>
      <c r="O9" s="92">
        <v>3159841.870000001</v>
      </c>
    </row>
    <row r="10" spans="1:15" ht="15.5" x14ac:dyDescent="0.35">
      <c r="A10">
        <v>2024</v>
      </c>
      <c r="B10" s="91" t="s">
        <v>4</v>
      </c>
      <c r="C10" t="s">
        <v>24</v>
      </c>
      <c r="D10" s="97">
        <v>107</v>
      </c>
      <c r="E10" s="98">
        <v>114312.92</v>
      </c>
      <c r="F10" s="99">
        <f t="shared" si="0"/>
        <v>22.583368509919797</v>
      </c>
      <c r="G10" s="100">
        <v>23</v>
      </c>
      <c r="H10" s="104"/>
      <c r="I10" s="101"/>
      <c r="J10" s="97"/>
      <c r="K10" s="98">
        <v>103474.33</v>
      </c>
      <c r="L10" s="102">
        <f t="shared" si="1"/>
        <v>5.2548188753138006E-2</v>
      </c>
      <c r="M10" s="97">
        <v>13</v>
      </c>
      <c r="N10" s="103">
        <v>4738</v>
      </c>
      <c r="O10" s="92">
        <v>1969132.19</v>
      </c>
    </row>
    <row r="11" spans="1:15" ht="15.5" x14ac:dyDescent="0.35">
      <c r="A11">
        <v>2024</v>
      </c>
      <c r="B11" s="91" t="s">
        <v>4</v>
      </c>
      <c r="C11" t="s">
        <v>25</v>
      </c>
      <c r="D11" s="97">
        <v>29</v>
      </c>
      <c r="E11" s="98">
        <v>45495.43</v>
      </c>
      <c r="F11" s="99">
        <f t="shared" si="0"/>
        <v>3.8436050364479786</v>
      </c>
      <c r="G11" s="100">
        <v>69</v>
      </c>
      <c r="H11" s="100"/>
      <c r="I11" s="101"/>
      <c r="J11" s="97"/>
      <c r="K11" s="98">
        <v>42248.43</v>
      </c>
      <c r="L11" s="102">
        <f t="shared" si="1"/>
        <v>2.7691114114301276E-2</v>
      </c>
      <c r="M11" s="97">
        <v>34</v>
      </c>
      <c r="N11" s="103">
        <v>7545</v>
      </c>
      <c r="O11" s="92">
        <v>1525703.51</v>
      </c>
    </row>
    <row r="12" spans="1:15" ht="15.5" x14ac:dyDescent="0.35">
      <c r="A12">
        <v>2024</v>
      </c>
      <c r="B12" s="91" t="s">
        <v>4</v>
      </c>
      <c r="C12" t="s">
        <v>26</v>
      </c>
      <c r="D12" s="97">
        <v>171</v>
      </c>
      <c r="E12" s="98">
        <v>60318.09</v>
      </c>
      <c r="F12" s="99">
        <f t="shared" si="0"/>
        <v>13.19546261285593</v>
      </c>
      <c r="G12" s="100">
        <v>44</v>
      </c>
      <c r="H12" s="104"/>
      <c r="I12" s="101"/>
      <c r="J12" s="97"/>
      <c r="K12" s="98">
        <v>42483.64</v>
      </c>
      <c r="L12" s="102">
        <f t="shared" si="1"/>
        <v>1.0956321936819727E-2</v>
      </c>
      <c r="M12" s="97">
        <v>56</v>
      </c>
      <c r="N12" s="103">
        <v>12959</v>
      </c>
      <c r="O12" s="92">
        <v>3877545.7900000019</v>
      </c>
    </row>
    <row r="13" spans="1:15" ht="15.5" x14ac:dyDescent="0.35">
      <c r="A13">
        <v>2024</v>
      </c>
      <c r="B13" s="91" t="s">
        <v>4</v>
      </c>
      <c r="C13" t="s">
        <v>27</v>
      </c>
      <c r="D13" s="97">
        <v>106</v>
      </c>
      <c r="E13" s="98">
        <v>43220.06</v>
      </c>
      <c r="F13" s="99">
        <f t="shared" si="0"/>
        <v>8.5504557554246983</v>
      </c>
      <c r="G13" s="100">
        <v>57</v>
      </c>
      <c r="H13" s="104"/>
      <c r="I13" s="101"/>
      <c r="J13" s="97"/>
      <c r="K13" s="98">
        <v>42003.91</v>
      </c>
      <c r="L13" s="102">
        <f t="shared" si="1"/>
        <v>1.2486437906552345E-2</v>
      </c>
      <c r="M13" s="97">
        <v>54</v>
      </c>
      <c r="N13" s="103">
        <v>12397</v>
      </c>
      <c r="O13" s="92">
        <v>3363962.59</v>
      </c>
    </row>
    <row r="14" spans="1:15" ht="15.5" x14ac:dyDescent="0.35">
      <c r="A14">
        <v>2024</v>
      </c>
      <c r="B14" s="91" t="s">
        <v>4</v>
      </c>
      <c r="C14" t="s">
        <v>28</v>
      </c>
      <c r="D14" s="97">
        <v>172</v>
      </c>
      <c r="E14" s="98">
        <v>122922.35</v>
      </c>
      <c r="F14" s="99">
        <f t="shared" si="0"/>
        <v>19.648160840758511</v>
      </c>
      <c r="G14" s="100">
        <v>24</v>
      </c>
      <c r="H14" s="104"/>
      <c r="I14" s="101"/>
      <c r="J14" s="97"/>
      <c r="K14" s="98">
        <v>105533.22</v>
      </c>
      <c r="L14" s="102">
        <f t="shared" si="1"/>
        <v>4.3013614451272705E-2</v>
      </c>
      <c r="M14" s="97">
        <v>18</v>
      </c>
      <c r="N14" s="103">
        <v>8754</v>
      </c>
      <c r="O14" s="92">
        <v>2453484.1199999978</v>
      </c>
    </row>
    <row r="15" spans="1:15" ht="15.5" x14ac:dyDescent="0.35">
      <c r="A15">
        <v>2024</v>
      </c>
      <c r="B15" s="91" t="s">
        <v>4</v>
      </c>
      <c r="C15" t="s">
        <v>29</v>
      </c>
      <c r="D15" s="97">
        <v>48</v>
      </c>
      <c r="E15" s="98">
        <v>25033.87</v>
      </c>
      <c r="F15" s="99">
        <f t="shared" si="0"/>
        <v>10.206251328938974</v>
      </c>
      <c r="G15" s="100">
        <v>55</v>
      </c>
      <c r="H15" s="100"/>
      <c r="I15" s="101"/>
      <c r="J15" s="97"/>
      <c r="K15" s="98">
        <v>19923.580000000002</v>
      </c>
      <c r="L15" s="102">
        <f t="shared" si="1"/>
        <v>1.9599538285584455E-2</v>
      </c>
      <c r="M15" s="97">
        <v>44</v>
      </c>
      <c r="N15" s="103">
        <v>4703</v>
      </c>
      <c r="O15" s="92">
        <v>1016533.13</v>
      </c>
    </row>
    <row r="16" spans="1:15" ht="15.5" x14ac:dyDescent="0.35">
      <c r="A16">
        <v>2024</v>
      </c>
      <c r="B16" s="91" t="s">
        <v>4</v>
      </c>
      <c r="C16" t="s">
        <v>30</v>
      </c>
      <c r="D16" s="97">
        <v>66</v>
      </c>
      <c r="E16" s="98">
        <v>101099.91</v>
      </c>
      <c r="F16" s="99">
        <f t="shared" si="0"/>
        <v>4.6031524619891195</v>
      </c>
      <c r="G16" s="100">
        <v>67</v>
      </c>
      <c r="H16" s="104"/>
      <c r="I16" s="101"/>
      <c r="J16" s="97"/>
      <c r="K16" s="98">
        <v>100944.91</v>
      </c>
      <c r="L16" s="102">
        <f t="shared" si="1"/>
        <v>5.9565930178872205E-2</v>
      </c>
      <c r="M16" s="97">
        <v>10</v>
      </c>
      <c r="N16" s="103">
        <v>14338</v>
      </c>
      <c r="O16" s="92">
        <v>1694675.29</v>
      </c>
    </row>
    <row r="17" spans="1:15" ht="15.5" x14ac:dyDescent="0.35">
      <c r="A17">
        <v>2024</v>
      </c>
      <c r="B17" s="91" t="s">
        <v>4</v>
      </c>
      <c r="C17" t="s">
        <v>31</v>
      </c>
      <c r="D17" s="97">
        <v>55</v>
      </c>
      <c r="E17" s="98">
        <v>25049.58</v>
      </c>
      <c r="F17" s="99">
        <f t="shared" si="0"/>
        <v>12.214079502553854</v>
      </c>
      <c r="G17" s="100">
        <v>46</v>
      </c>
      <c r="H17" s="100"/>
      <c r="I17" s="101"/>
      <c r="J17" s="97"/>
      <c r="K17" s="98">
        <v>21274.58</v>
      </c>
      <c r="L17" s="102">
        <f t="shared" si="1"/>
        <v>1.0784692316640383E-2</v>
      </c>
      <c r="M17" s="97">
        <v>58</v>
      </c>
      <c r="N17" s="103">
        <v>4503</v>
      </c>
      <c r="O17" s="92">
        <v>1972664.5299999991</v>
      </c>
    </row>
    <row r="18" spans="1:15" ht="15.5" x14ac:dyDescent="0.35">
      <c r="A18">
        <v>2024</v>
      </c>
      <c r="B18" s="91" t="s">
        <v>4</v>
      </c>
      <c r="C18" t="s">
        <v>32</v>
      </c>
      <c r="D18" s="97">
        <v>100</v>
      </c>
      <c r="E18" s="98">
        <v>112168.98</v>
      </c>
      <c r="F18" s="99">
        <f t="shared" si="0"/>
        <v>16.700066800267201</v>
      </c>
      <c r="G18" s="100">
        <v>33</v>
      </c>
      <c r="H18" s="104"/>
      <c r="I18" s="101"/>
      <c r="J18" s="97"/>
      <c r="K18" s="98">
        <v>112168.98</v>
      </c>
      <c r="L18" s="102">
        <f t="shared" si="1"/>
        <v>8.2944481478658655E-2</v>
      </c>
      <c r="M18" s="97">
        <v>5</v>
      </c>
      <c r="N18" s="103">
        <v>5988</v>
      </c>
      <c r="O18" s="92">
        <v>1352338.07</v>
      </c>
    </row>
    <row r="19" spans="1:15" ht="15.5" x14ac:dyDescent="0.35">
      <c r="A19">
        <v>2024</v>
      </c>
      <c r="B19" s="91" t="s">
        <v>4</v>
      </c>
      <c r="C19" t="s">
        <v>33</v>
      </c>
      <c r="D19" s="97">
        <v>57</v>
      </c>
      <c r="E19" s="98">
        <v>21968.880000000001</v>
      </c>
      <c r="F19" s="99">
        <f t="shared" si="0"/>
        <v>10.35610465116279</v>
      </c>
      <c r="G19" s="100">
        <v>54</v>
      </c>
      <c r="H19" s="100"/>
      <c r="I19" s="101"/>
      <c r="J19" s="97"/>
      <c r="K19" s="98">
        <v>18105.63</v>
      </c>
      <c r="L19" s="102">
        <f t="shared" si="1"/>
        <v>9.0641210407389518E-3</v>
      </c>
      <c r="M19" s="97">
        <v>60</v>
      </c>
      <c r="N19" s="103">
        <v>5504</v>
      </c>
      <c r="O19" s="92">
        <v>1997505.320000001</v>
      </c>
    </row>
    <row r="20" spans="1:15" ht="15.5" x14ac:dyDescent="0.35">
      <c r="A20">
        <v>2024</v>
      </c>
      <c r="B20" s="91" t="s">
        <v>4</v>
      </c>
      <c r="C20" t="s">
        <v>34</v>
      </c>
      <c r="D20" s="97">
        <v>187</v>
      </c>
      <c r="E20" s="98">
        <v>94819</v>
      </c>
      <c r="F20" s="99">
        <f t="shared" si="0"/>
        <v>17.052708371329565</v>
      </c>
      <c r="G20" s="100">
        <v>30</v>
      </c>
      <c r="H20" s="104"/>
      <c r="I20" s="101"/>
      <c r="J20" s="97"/>
      <c r="K20" s="98">
        <v>87082</v>
      </c>
      <c r="L20" s="102">
        <f t="shared" si="1"/>
        <v>3.3568464722932741E-2</v>
      </c>
      <c r="M20" s="97">
        <v>23</v>
      </c>
      <c r="N20" s="103">
        <v>10966</v>
      </c>
      <c r="O20" s="92">
        <v>2594160.939999999</v>
      </c>
    </row>
    <row r="21" spans="1:15" ht="15.5" x14ac:dyDescent="0.35">
      <c r="A21">
        <v>2024</v>
      </c>
      <c r="B21" s="91" t="s">
        <v>4</v>
      </c>
      <c r="C21" t="s">
        <v>35</v>
      </c>
      <c r="D21" s="97">
        <v>72</v>
      </c>
      <c r="E21" s="98">
        <v>57448.1</v>
      </c>
      <c r="F21" s="99">
        <f t="shared" si="0"/>
        <v>139.53488372093022</v>
      </c>
      <c r="G21" s="100">
        <v>1</v>
      </c>
      <c r="H21" s="100"/>
      <c r="I21" s="101"/>
      <c r="J21" s="97"/>
      <c r="K21" s="98">
        <v>27309.599999999999</v>
      </c>
      <c r="L21" s="102">
        <f t="shared" si="1"/>
        <v>7.9143503473685636E-2</v>
      </c>
      <c r="M21" s="97">
        <v>6</v>
      </c>
      <c r="N21" s="103">
        <v>516</v>
      </c>
      <c r="O21" s="92">
        <v>345064.3299999999</v>
      </c>
    </row>
    <row r="22" spans="1:15" ht="15.5" x14ac:dyDescent="0.35">
      <c r="A22">
        <v>2024</v>
      </c>
      <c r="B22" s="91" t="s">
        <v>4</v>
      </c>
      <c r="C22" t="s">
        <v>36</v>
      </c>
      <c r="D22" s="97">
        <v>50</v>
      </c>
      <c r="E22" s="98">
        <v>99284.800000000003</v>
      </c>
      <c r="F22" s="99">
        <f t="shared" si="0"/>
        <v>7.4560095436922156</v>
      </c>
      <c r="G22" s="100">
        <v>60</v>
      </c>
      <c r="H22" s="104"/>
      <c r="I22" s="101"/>
      <c r="J22" s="97"/>
      <c r="K22" s="98">
        <v>98470.8</v>
      </c>
      <c r="L22" s="102">
        <f t="shared" si="1"/>
        <v>0.11287171237444814</v>
      </c>
      <c r="M22" s="97">
        <v>2</v>
      </c>
      <c r="N22" s="103">
        <v>6706</v>
      </c>
      <c r="O22" s="92">
        <v>872413.45000000007</v>
      </c>
    </row>
    <row r="23" spans="1:15" ht="15.5" x14ac:dyDescent="0.35">
      <c r="A23">
        <v>2024</v>
      </c>
      <c r="B23" s="91" t="s">
        <v>4</v>
      </c>
      <c r="C23" t="s">
        <v>37</v>
      </c>
      <c r="D23" s="97">
        <v>82</v>
      </c>
      <c r="E23" s="98">
        <v>83215.25</v>
      </c>
      <c r="F23" s="99">
        <f t="shared" si="0"/>
        <v>10.448521916411826</v>
      </c>
      <c r="G23" s="100">
        <v>53</v>
      </c>
      <c r="H23" s="104"/>
      <c r="I23" s="101"/>
      <c r="J23" s="97"/>
      <c r="K23" s="98">
        <v>81749.87</v>
      </c>
      <c r="L23" s="102">
        <f t="shared" si="1"/>
        <v>4.6132205416140548E-2</v>
      </c>
      <c r="M23" s="97">
        <v>16</v>
      </c>
      <c r="N23" s="103">
        <v>7848</v>
      </c>
      <c r="O23" s="92">
        <v>1772078.080000001</v>
      </c>
    </row>
    <row r="24" spans="1:15" ht="15.5" x14ac:dyDescent="0.35">
      <c r="A24">
        <v>2024</v>
      </c>
      <c r="B24" s="91" t="s">
        <v>4</v>
      </c>
      <c r="C24" t="s">
        <v>38</v>
      </c>
      <c r="D24" s="97">
        <v>113</v>
      </c>
      <c r="E24" s="98">
        <v>77246.94</v>
      </c>
      <c r="F24" s="99">
        <f t="shared" si="0"/>
        <v>3.3799952141660685</v>
      </c>
      <c r="G24" s="100">
        <v>71</v>
      </c>
      <c r="H24" s="104"/>
      <c r="I24" s="101"/>
      <c r="J24" s="97"/>
      <c r="K24" s="98">
        <v>75009.59</v>
      </c>
      <c r="L24" s="102">
        <f t="shared" si="1"/>
        <v>7.0831844378635329E-3</v>
      </c>
      <c r="M24" s="97">
        <v>66</v>
      </c>
      <c r="N24" s="103">
        <v>33432</v>
      </c>
      <c r="O24" s="92">
        <v>10589811.780000011</v>
      </c>
    </row>
    <row r="25" spans="1:15" ht="15.5" x14ac:dyDescent="0.35">
      <c r="A25">
        <v>2024</v>
      </c>
      <c r="B25" s="91" t="s">
        <v>4</v>
      </c>
      <c r="C25" t="s">
        <v>39</v>
      </c>
      <c r="D25" s="97">
        <v>96</v>
      </c>
      <c r="E25" s="98">
        <v>62264.62</v>
      </c>
      <c r="F25" s="99">
        <f t="shared" si="0"/>
        <v>12.249585300497639</v>
      </c>
      <c r="G25" s="100">
        <v>45</v>
      </c>
      <c r="H25" s="100"/>
      <c r="I25" s="101"/>
      <c r="J25" s="97"/>
      <c r="K25" s="98">
        <v>57135.65</v>
      </c>
      <c r="L25" s="102">
        <f t="shared" si="1"/>
        <v>3.5692193698478841E-2</v>
      </c>
      <c r="M25" s="97">
        <v>21</v>
      </c>
      <c r="N25" s="103">
        <v>7837</v>
      </c>
      <c r="O25" s="92">
        <v>1600788.4100000011</v>
      </c>
    </row>
    <row r="26" spans="1:15" ht="15.5" x14ac:dyDescent="0.35">
      <c r="A26">
        <v>2024</v>
      </c>
      <c r="B26" s="91" t="s">
        <v>4</v>
      </c>
      <c r="C26" t="s">
        <v>40</v>
      </c>
      <c r="D26" s="97">
        <v>110</v>
      </c>
      <c r="E26" s="98">
        <v>191100</v>
      </c>
      <c r="F26" s="99">
        <f t="shared" si="0"/>
        <v>17.046335037966838</v>
      </c>
      <c r="G26" s="100">
        <v>31</v>
      </c>
      <c r="H26" s="104"/>
      <c r="I26" s="101"/>
      <c r="J26" s="97"/>
      <c r="K26" s="98">
        <v>175525</v>
      </c>
      <c r="L26" s="102">
        <f t="shared" si="1"/>
        <v>0.13268036978791964</v>
      </c>
      <c r="M26" s="97">
        <v>1</v>
      </c>
      <c r="N26" s="103">
        <v>6453</v>
      </c>
      <c r="O26" s="92">
        <v>1322916.120000001</v>
      </c>
    </row>
    <row r="27" spans="1:15" ht="15.5" x14ac:dyDescent="0.35">
      <c r="A27">
        <v>2024</v>
      </c>
      <c r="B27" s="91" t="s">
        <v>4</v>
      </c>
      <c r="C27" t="s">
        <v>41</v>
      </c>
      <c r="D27" s="97">
        <v>4</v>
      </c>
      <c r="E27" s="98">
        <v>870</v>
      </c>
      <c r="F27" s="99">
        <f t="shared" si="0"/>
        <v>1.5860428231562251</v>
      </c>
      <c r="G27" s="100">
        <v>76</v>
      </c>
      <c r="H27" s="100"/>
      <c r="I27" s="101"/>
      <c r="J27" s="97"/>
      <c r="K27" s="98">
        <v>870</v>
      </c>
      <c r="L27" s="102">
        <f t="shared" si="1"/>
        <v>1.0335399268769315E-3</v>
      </c>
      <c r="M27" s="97">
        <v>77</v>
      </c>
      <c r="N27" s="103">
        <v>2522</v>
      </c>
      <c r="O27" s="92">
        <v>841767.19</v>
      </c>
    </row>
    <row r="28" spans="1:15" ht="15.5" x14ac:dyDescent="0.35">
      <c r="A28">
        <v>2024</v>
      </c>
      <c r="B28" s="91" t="s">
        <v>4</v>
      </c>
      <c r="C28" t="s">
        <v>42</v>
      </c>
      <c r="D28" s="97">
        <v>45</v>
      </c>
      <c r="E28" s="98">
        <v>67758.25</v>
      </c>
      <c r="F28" s="99">
        <f t="shared" si="0"/>
        <v>7.704160246533128</v>
      </c>
      <c r="G28" s="100">
        <v>59</v>
      </c>
      <c r="H28" s="104"/>
      <c r="I28" s="101"/>
      <c r="J28" s="97"/>
      <c r="K28" s="98">
        <v>67758.25</v>
      </c>
      <c r="L28" s="102">
        <f t="shared" si="1"/>
        <v>8.4680738746050366E-2</v>
      </c>
      <c r="M28" s="97">
        <v>4</v>
      </c>
      <c r="N28" s="103">
        <v>5841</v>
      </c>
      <c r="O28" s="92">
        <v>800161.29999999958</v>
      </c>
    </row>
    <row r="29" spans="1:15" ht="15.5" x14ac:dyDescent="0.35">
      <c r="A29">
        <v>2024</v>
      </c>
      <c r="B29" s="91" t="s">
        <v>4</v>
      </c>
      <c r="C29" t="s">
        <v>43</v>
      </c>
      <c r="D29" s="97">
        <v>255</v>
      </c>
      <c r="E29" s="98">
        <v>89709.22</v>
      </c>
      <c r="F29" s="99">
        <f t="shared" si="0"/>
        <v>18.424855491329481</v>
      </c>
      <c r="G29" s="100">
        <v>26</v>
      </c>
      <c r="H29" s="100"/>
      <c r="I29" s="101"/>
      <c r="J29" s="97"/>
      <c r="K29" s="98">
        <v>84063.22</v>
      </c>
      <c r="L29" s="102">
        <f t="shared" si="1"/>
        <v>2.9686616615521546E-2</v>
      </c>
      <c r="M29" s="97">
        <v>30</v>
      </c>
      <c r="N29" s="103">
        <v>13840</v>
      </c>
      <c r="O29" s="92">
        <v>2831687.46</v>
      </c>
    </row>
    <row r="30" spans="1:15" ht="15.5" x14ac:dyDescent="0.35">
      <c r="A30">
        <v>2024</v>
      </c>
      <c r="B30" s="91" t="s">
        <v>4</v>
      </c>
      <c r="C30" t="s">
        <v>44</v>
      </c>
      <c r="D30" s="97">
        <v>319</v>
      </c>
      <c r="E30" s="98">
        <v>86552</v>
      </c>
      <c r="F30" s="99">
        <f t="shared" si="0"/>
        <v>45.787282905124158</v>
      </c>
      <c r="G30" s="100">
        <v>9</v>
      </c>
      <c r="H30" s="104"/>
      <c r="I30" s="101"/>
      <c r="J30" s="97"/>
      <c r="K30" s="98">
        <v>69335</v>
      </c>
      <c r="L30" s="102">
        <f t="shared" si="1"/>
        <v>2.6181009339893362E-2</v>
      </c>
      <c r="M30" s="97">
        <v>37</v>
      </c>
      <c r="N30" s="103">
        <v>6967</v>
      </c>
      <c r="O30" s="92">
        <v>2648293.62</v>
      </c>
    </row>
    <row r="31" spans="1:15" ht="15.5" x14ac:dyDescent="0.35">
      <c r="A31">
        <v>2024</v>
      </c>
      <c r="B31" s="91" t="s">
        <v>4</v>
      </c>
      <c r="C31" t="s">
        <v>45</v>
      </c>
      <c r="D31" s="97">
        <v>188</v>
      </c>
      <c r="E31" s="98">
        <v>164308.66</v>
      </c>
      <c r="F31" s="99">
        <f t="shared" si="0"/>
        <v>37.622573544126475</v>
      </c>
      <c r="G31" s="100">
        <v>13</v>
      </c>
      <c r="H31" s="104"/>
      <c r="I31" s="101"/>
      <c r="J31" s="97"/>
      <c r="K31" s="98">
        <v>148575.87</v>
      </c>
      <c r="L31" s="102">
        <f t="shared" si="1"/>
        <v>0.1109851000714462</v>
      </c>
      <c r="M31" s="97">
        <v>3</v>
      </c>
      <c r="N31" s="103">
        <v>4997</v>
      </c>
      <c r="O31" s="92">
        <v>1338701.0499999991</v>
      </c>
    </row>
    <row r="32" spans="1:15" ht="15.5" x14ac:dyDescent="0.35">
      <c r="A32">
        <v>2024</v>
      </c>
      <c r="B32" s="91" t="s">
        <v>4</v>
      </c>
      <c r="C32" t="s">
        <v>46</v>
      </c>
      <c r="D32" s="97">
        <v>98</v>
      </c>
      <c r="E32" s="98">
        <v>26811</v>
      </c>
      <c r="F32" s="99">
        <f t="shared" si="0"/>
        <v>12.089810017271159</v>
      </c>
      <c r="G32" s="100">
        <v>47</v>
      </c>
      <c r="H32" s="100"/>
      <c r="I32" s="101"/>
      <c r="J32" s="97"/>
      <c r="K32" s="98">
        <v>22390</v>
      </c>
      <c r="L32" s="102">
        <f t="shared" si="1"/>
        <v>7.4516374915145735E-3</v>
      </c>
      <c r="M32" s="97">
        <v>63</v>
      </c>
      <c r="N32" s="103">
        <v>8106</v>
      </c>
      <c r="O32" s="92">
        <v>3004708.6999999979</v>
      </c>
    </row>
    <row r="33" spans="1:15" ht="15.5" x14ac:dyDescent="0.35">
      <c r="A33">
        <v>2024</v>
      </c>
      <c r="B33" s="91" t="s">
        <v>4</v>
      </c>
      <c r="C33" t="s">
        <v>47</v>
      </c>
      <c r="D33" s="97">
        <v>267</v>
      </c>
      <c r="E33" s="98">
        <v>20479</v>
      </c>
      <c r="F33" s="99">
        <f t="shared" si="0"/>
        <v>15.703111215667823</v>
      </c>
      <c r="G33" s="100">
        <v>36</v>
      </c>
      <c r="H33" s="104"/>
      <c r="I33" s="101"/>
      <c r="J33" s="97"/>
      <c r="K33" s="98">
        <v>16768</v>
      </c>
      <c r="L33" s="102">
        <f t="shared" si="1"/>
        <v>4.6515570309034939E-3</v>
      </c>
      <c r="M33" s="97">
        <v>71</v>
      </c>
      <c r="N33" s="103">
        <v>17003</v>
      </c>
      <c r="O33" s="92">
        <v>3604814.4499999979</v>
      </c>
    </row>
    <row r="34" spans="1:15" ht="15.5" x14ac:dyDescent="0.35">
      <c r="A34">
        <v>2024</v>
      </c>
      <c r="B34" s="91" t="s">
        <v>4</v>
      </c>
      <c r="C34" t="s">
        <v>48</v>
      </c>
      <c r="D34" s="97">
        <v>60</v>
      </c>
      <c r="E34" s="98">
        <v>24924</v>
      </c>
      <c r="F34" s="99">
        <f t="shared" si="0"/>
        <v>36.900369003690038</v>
      </c>
      <c r="G34" s="100">
        <v>14</v>
      </c>
      <c r="H34" s="100"/>
      <c r="I34" s="101"/>
      <c r="J34" s="97"/>
      <c r="K34" s="98">
        <v>21327.24</v>
      </c>
      <c r="L34" s="102">
        <f t="shared" si="1"/>
        <v>7.3521848950101096E-2</v>
      </c>
      <c r="M34" s="97">
        <v>7</v>
      </c>
      <c r="N34" s="103">
        <v>1626</v>
      </c>
      <c r="O34" s="92">
        <v>290080.29999999987</v>
      </c>
    </row>
    <row r="35" spans="1:15" ht="15.5" x14ac:dyDescent="0.35">
      <c r="A35">
        <v>2024</v>
      </c>
      <c r="B35" s="91" t="s">
        <v>4</v>
      </c>
      <c r="C35" t="s">
        <v>49</v>
      </c>
      <c r="D35" s="97">
        <v>83</v>
      </c>
      <c r="E35" s="98">
        <v>62550.21</v>
      </c>
      <c r="F35" s="99">
        <f t="shared" si="0"/>
        <v>11.695082429195436</v>
      </c>
      <c r="G35" s="100">
        <v>49</v>
      </c>
      <c r="H35" s="100"/>
      <c r="I35" s="101"/>
      <c r="J35" s="97"/>
      <c r="K35" s="98">
        <v>62550.21</v>
      </c>
      <c r="L35" s="102">
        <f t="shared" si="1"/>
        <v>2.7800879295080898E-2</v>
      </c>
      <c r="M35" s="97">
        <v>33</v>
      </c>
      <c r="N35" s="103">
        <v>7097</v>
      </c>
      <c r="O35" s="92">
        <v>2249936.3899999978</v>
      </c>
    </row>
    <row r="36" spans="1:15" ht="15.5" x14ac:dyDescent="0.35">
      <c r="A36">
        <v>2024</v>
      </c>
      <c r="B36" s="91" t="s">
        <v>4</v>
      </c>
      <c r="C36" t="s">
        <v>50</v>
      </c>
      <c r="D36" s="97">
        <v>173</v>
      </c>
      <c r="E36" s="98">
        <v>19920.86</v>
      </c>
      <c r="F36" s="99">
        <f t="shared" si="0"/>
        <v>35.205535205535206</v>
      </c>
      <c r="G36" s="100">
        <v>15</v>
      </c>
      <c r="H36" s="104"/>
      <c r="I36" s="101"/>
      <c r="J36" s="97"/>
      <c r="K36" s="98">
        <v>14458.26</v>
      </c>
      <c r="L36" s="102">
        <f t="shared" si="1"/>
        <v>1.030303805531623E-2</v>
      </c>
      <c r="M36" s="97">
        <v>59</v>
      </c>
      <c r="N36" s="103">
        <v>4914</v>
      </c>
      <c r="O36" s="92">
        <v>1403300.65</v>
      </c>
    </row>
    <row r="37" spans="1:15" ht="15.5" x14ac:dyDescent="0.35">
      <c r="A37">
        <v>2024</v>
      </c>
      <c r="B37" s="91" t="s">
        <v>4</v>
      </c>
      <c r="C37" t="s">
        <v>51</v>
      </c>
      <c r="D37" s="97">
        <v>85</v>
      </c>
      <c r="E37" s="98">
        <v>38124.980000000003</v>
      </c>
      <c r="F37" s="99">
        <f t="shared" si="0"/>
        <v>11.494252873563218</v>
      </c>
      <c r="G37" s="100">
        <v>50</v>
      </c>
      <c r="H37" s="104"/>
      <c r="I37" s="101"/>
      <c r="J37" s="97"/>
      <c r="K37" s="98">
        <v>28285.56</v>
      </c>
      <c r="L37" s="102">
        <f t="shared" si="1"/>
        <v>1.2898952400980601E-2</v>
      </c>
      <c r="M37" s="97">
        <v>53</v>
      </c>
      <c r="N37" s="103">
        <v>7395</v>
      </c>
      <c r="O37" s="92">
        <v>2192857.1500000018</v>
      </c>
    </row>
    <row r="38" spans="1:15" ht="15.5" x14ac:dyDescent="0.35">
      <c r="A38">
        <v>2024</v>
      </c>
      <c r="B38" s="91" t="s">
        <v>4</v>
      </c>
      <c r="C38" t="s">
        <v>52</v>
      </c>
      <c r="D38" s="97">
        <v>229</v>
      </c>
      <c r="E38" s="98">
        <v>82506.759999999995</v>
      </c>
      <c r="F38" s="99">
        <f t="shared" si="0"/>
        <v>4.2916041979010497</v>
      </c>
      <c r="G38" s="100">
        <v>68</v>
      </c>
      <c r="H38" s="100"/>
      <c r="I38" s="101"/>
      <c r="J38" s="97"/>
      <c r="K38" s="98">
        <v>82506.759999999995</v>
      </c>
      <c r="L38" s="102">
        <f t="shared" si="1"/>
        <v>6.4926367354222131E-3</v>
      </c>
      <c r="M38" s="97">
        <v>68</v>
      </c>
      <c r="N38" s="103">
        <v>53360</v>
      </c>
      <c r="O38" s="92">
        <v>12707743.15</v>
      </c>
    </row>
    <row r="39" spans="1:15" ht="15.5" x14ac:dyDescent="0.35">
      <c r="A39">
        <v>2024</v>
      </c>
      <c r="B39" s="91" t="s">
        <v>4</v>
      </c>
      <c r="C39" t="s">
        <v>53</v>
      </c>
      <c r="D39" s="97">
        <v>118</v>
      </c>
      <c r="E39" s="98">
        <v>33354</v>
      </c>
      <c r="F39" s="99">
        <f t="shared" si="0"/>
        <v>27.397260273972602</v>
      </c>
      <c r="G39" s="100">
        <v>17</v>
      </c>
      <c r="H39" s="100"/>
      <c r="I39" s="101"/>
      <c r="J39" s="97"/>
      <c r="K39" s="98">
        <v>27492</v>
      </c>
      <c r="L39" s="102">
        <f t="shared" si="1"/>
        <v>2.8406726124194211E-2</v>
      </c>
      <c r="M39" s="97">
        <v>32</v>
      </c>
      <c r="N39" s="103">
        <v>4307</v>
      </c>
      <c r="O39" s="92">
        <v>967798.96000000043</v>
      </c>
    </row>
    <row r="40" spans="1:15" ht="15.5" x14ac:dyDescent="0.35">
      <c r="A40">
        <v>2024</v>
      </c>
      <c r="B40" s="91" t="s">
        <v>4</v>
      </c>
      <c r="C40" t="s">
        <v>54</v>
      </c>
      <c r="D40" s="97">
        <v>58</v>
      </c>
      <c r="E40" s="98">
        <v>24157</v>
      </c>
      <c r="F40" s="99">
        <f t="shared" si="0"/>
        <v>13.223894208846328</v>
      </c>
      <c r="G40" s="100">
        <v>43</v>
      </c>
      <c r="H40" s="100"/>
      <c r="I40" s="101"/>
      <c r="J40" s="97"/>
      <c r="K40" s="98">
        <v>23621</v>
      </c>
      <c r="L40" s="102">
        <f t="shared" si="1"/>
        <v>3.1591580368373257E-2</v>
      </c>
      <c r="M40" s="97">
        <v>26</v>
      </c>
      <c r="N40" s="103">
        <v>4386</v>
      </c>
      <c r="O40" s="92">
        <v>747699.22000000009</v>
      </c>
    </row>
    <row r="41" spans="1:15" ht="15.5" x14ac:dyDescent="0.35">
      <c r="A41">
        <v>2024</v>
      </c>
      <c r="B41" s="91" t="s">
        <v>4</v>
      </c>
      <c r="C41" t="s">
        <v>55</v>
      </c>
      <c r="D41" s="97">
        <v>47</v>
      </c>
      <c r="E41" s="98">
        <v>56064.24</v>
      </c>
      <c r="F41" s="99">
        <f t="shared" si="0"/>
        <v>7.4027405890691451</v>
      </c>
      <c r="G41" s="100">
        <v>61</v>
      </c>
      <c r="H41" s="100"/>
      <c r="I41" s="101"/>
      <c r="J41" s="97"/>
      <c r="K41" s="98">
        <v>54490.64</v>
      </c>
      <c r="L41" s="102">
        <f t="shared" si="1"/>
        <v>2.756508532669668E-2</v>
      </c>
      <c r="M41" s="97">
        <v>35</v>
      </c>
      <c r="N41" s="103">
        <v>6349</v>
      </c>
      <c r="O41" s="92">
        <v>1976799.25</v>
      </c>
    </row>
    <row r="42" spans="1:15" ht="15.5" x14ac:dyDescent="0.35">
      <c r="A42">
        <v>2024</v>
      </c>
      <c r="B42" s="91" t="s">
        <v>4</v>
      </c>
      <c r="C42" t="s">
        <v>56</v>
      </c>
      <c r="D42" s="97">
        <v>142</v>
      </c>
      <c r="E42" s="98">
        <v>38528.910000000003</v>
      </c>
      <c r="F42" s="99">
        <f t="shared" si="0"/>
        <v>13.300861745972274</v>
      </c>
      <c r="G42" s="100">
        <v>40</v>
      </c>
      <c r="H42" s="100"/>
      <c r="I42" s="101"/>
      <c r="J42" s="97"/>
      <c r="K42" s="98">
        <v>24486.36</v>
      </c>
      <c r="L42" s="102">
        <f t="shared" si="1"/>
        <v>1.0878276597827126E-2</v>
      </c>
      <c r="M42" s="97">
        <v>57</v>
      </c>
      <c r="N42" s="103">
        <v>10676</v>
      </c>
      <c r="O42" s="92">
        <v>2250941.1099999989</v>
      </c>
    </row>
    <row r="43" spans="1:15" ht="15.5" x14ac:dyDescent="0.35">
      <c r="A43">
        <v>2024</v>
      </c>
      <c r="B43" s="91" t="s">
        <v>4</v>
      </c>
      <c r="C43" t="s">
        <v>57</v>
      </c>
      <c r="D43" s="97">
        <v>81</v>
      </c>
      <c r="E43" s="98">
        <v>18049.91</v>
      </c>
      <c r="F43" s="99">
        <f t="shared" si="0"/>
        <v>16.077808654227869</v>
      </c>
      <c r="G43" s="100">
        <v>35</v>
      </c>
      <c r="H43" s="100"/>
      <c r="I43" s="101"/>
      <c r="J43" s="97"/>
      <c r="K43" s="98">
        <v>12072.5</v>
      </c>
      <c r="L43" s="102">
        <f t="shared" si="1"/>
        <v>9.0258304051812396E-3</v>
      </c>
      <c r="M43" s="97">
        <v>61</v>
      </c>
      <c r="N43" s="103">
        <v>5038</v>
      </c>
      <c r="O43" s="92">
        <v>1337550.060000001</v>
      </c>
    </row>
    <row r="44" spans="1:15" ht="15.5" x14ac:dyDescent="0.35">
      <c r="A44">
        <v>2024</v>
      </c>
      <c r="B44" s="91" t="s">
        <v>4</v>
      </c>
      <c r="C44" t="s">
        <v>58</v>
      </c>
      <c r="D44" s="97">
        <v>219</v>
      </c>
      <c r="E44" s="98">
        <v>133321.24</v>
      </c>
      <c r="F44" s="99">
        <f t="shared" si="0"/>
        <v>27.232031832877393</v>
      </c>
      <c r="G44" s="100">
        <v>18</v>
      </c>
      <c r="H44" s="104"/>
      <c r="I44" s="101"/>
      <c r="J44" s="97"/>
      <c r="K44" s="98">
        <v>118971.24</v>
      </c>
      <c r="L44" s="102">
        <f t="shared" si="1"/>
        <v>3.6776255768146623E-2</v>
      </c>
      <c r="M44" s="97">
        <v>20</v>
      </c>
      <c r="N44" s="103">
        <v>8042</v>
      </c>
      <c r="O44" s="92">
        <v>3235001.4299999978</v>
      </c>
    </row>
    <row r="45" spans="1:15" ht="15.5" x14ac:dyDescent="0.35">
      <c r="A45">
        <v>2024</v>
      </c>
      <c r="B45" s="91" t="s">
        <v>4</v>
      </c>
      <c r="C45" t="s">
        <v>59</v>
      </c>
      <c r="D45" s="97">
        <v>132</v>
      </c>
      <c r="E45" s="98">
        <v>32000</v>
      </c>
      <c r="F45" s="99">
        <f t="shared" si="0"/>
        <v>17.1875</v>
      </c>
      <c r="G45" s="100">
        <v>27</v>
      </c>
      <c r="H45" s="100"/>
      <c r="I45" s="101"/>
      <c r="J45" s="97"/>
      <c r="K45" s="98">
        <v>26000</v>
      </c>
      <c r="L45" s="102">
        <f t="shared" si="1"/>
        <v>1.1855801353677158E-2</v>
      </c>
      <c r="M45" s="97">
        <v>55</v>
      </c>
      <c r="N45" s="103">
        <v>7680</v>
      </c>
      <c r="O45" s="92">
        <v>2193019.2000000002</v>
      </c>
    </row>
    <row r="46" spans="1:15" ht="15.5" x14ac:dyDescent="0.35">
      <c r="A46">
        <v>2024</v>
      </c>
      <c r="B46" s="91" t="s">
        <v>4</v>
      </c>
      <c r="C46" t="s">
        <v>60</v>
      </c>
      <c r="D46" s="97">
        <v>224</v>
      </c>
      <c r="E46" s="98">
        <v>38111.5</v>
      </c>
      <c r="F46" s="99">
        <f t="shared" si="0"/>
        <v>23.593848746576782</v>
      </c>
      <c r="G46" s="100">
        <v>21</v>
      </c>
      <c r="H46" s="100"/>
      <c r="I46" s="101"/>
      <c r="J46" s="97"/>
      <c r="K46" s="98">
        <v>22834.5</v>
      </c>
      <c r="L46" s="102">
        <f t="shared" si="1"/>
        <v>7.3907407419874479E-3</v>
      </c>
      <c r="M46" s="97">
        <v>64</v>
      </c>
      <c r="N46" s="103">
        <v>9494</v>
      </c>
      <c r="O46" s="92">
        <v>3089609.120000002</v>
      </c>
    </row>
    <row r="47" spans="1:15" ht="15.5" x14ac:dyDescent="0.35">
      <c r="A47">
        <v>2024</v>
      </c>
      <c r="B47" s="91" t="s">
        <v>4</v>
      </c>
      <c r="C47" t="s">
        <v>61</v>
      </c>
      <c r="D47" s="97">
        <v>154</v>
      </c>
      <c r="E47" s="98">
        <v>35668.339999999997</v>
      </c>
      <c r="F47" s="99">
        <f t="shared" si="0"/>
        <v>11.440457618304732</v>
      </c>
      <c r="G47" s="100">
        <v>51</v>
      </c>
      <c r="H47" s="104"/>
      <c r="I47" s="101"/>
      <c r="J47" s="97"/>
      <c r="K47" s="98">
        <v>25283.34</v>
      </c>
      <c r="L47" s="102">
        <f t="shared" si="1"/>
        <v>5.1653356601240544E-3</v>
      </c>
      <c r="M47" s="97">
        <v>70</v>
      </c>
      <c r="N47" s="103">
        <v>13461</v>
      </c>
      <c r="O47" s="92">
        <v>4894810.6499999994</v>
      </c>
    </row>
    <row r="48" spans="1:15" ht="15.5" x14ac:dyDescent="0.35">
      <c r="A48">
        <v>2024</v>
      </c>
      <c r="B48" s="91" t="s">
        <v>4</v>
      </c>
      <c r="C48" t="s">
        <v>62</v>
      </c>
      <c r="D48" s="97">
        <v>786</v>
      </c>
      <c r="E48" s="98">
        <v>482290.32</v>
      </c>
      <c r="F48" s="99">
        <f t="shared" si="0"/>
        <v>14.914328001366199</v>
      </c>
      <c r="G48" s="100">
        <v>38</v>
      </c>
      <c r="H48" s="104"/>
      <c r="I48" s="101"/>
      <c r="J48" s="97"/>
      <c r="K48" s="98">
        <v>420730.51</v>
      </c>
      <c r="L48" s="102">
        <f t="shared" si="1"/>
        <v>3.0324022144591765E-2</v>
      </c>
      <c r="M48" s="97">
        <v>29</v>
      </c>
      <c r="N48" s="103">
        <v>52701</v>
      </c>
      <c r="O48" s="92">
        <v>13874495.54000001</v>
      </c>
    </row>
    <row r="49" spans="1:15" ht="15.5" x14ac:dyDescent="0.35">
      <c r="A49">
        <v>2024</v>
      </c>
      <c r="B49" s="91" t="s">
        <v>4</v>
      </c>
      <c r="C49" t="s">
        <v>63</v>
      </c>
      <c r="D49" s="97">
        <v>26</v>
      </c>
      <c r="E49" s="98">
        <v>23374</v>
      </c>
      <c r="F49" s="99">
        <f t="shared" si="0"/>
        <v>4.8507462686567164</v>
      </c>
      <c r="G49" s="100">
        <v>66</v>
      </c>
      <c r="H49" s="100"/>
      <c r="I49" s="101"/>
      <c r="J49" s="97"/>
      <c r="K49" s="98">
        <v>22679</v>
      </c>
      <c r="L49" s="102">
        <f t="shared" si="1"/>
        <v>2.8963920870195257E-2</v>
      </c>
      <c r="M49" s="97">
        <v>31</v>
      </c>
      <c r="N49" s="103">
        <v>5360</v>
      </c>
      <c r="O49" s="92">
        <v>783008.63000000012</v>
      </c>
    </row>
    <row r="50" spans="1:15" ht="15.5" x14ac:dyDescent="0.35">
      <c r="A50">
        <v>2024</v>
      </c>
      <c r="B50" s="91" t="s">
        <v>4</v>
      </c>
      <c r="C50" t="s">
        <v>64</v>
      </c>
      <c r="D50" s="97">
        <v>122</v>
      </c>
      <c r="E50" s="98">
        <v>66947.61</v>
      </c>
      <c r="F50" s="99">
        <f t="shared" si="0"/>
        <v>4.9041283112915552</v>
      </c>
      <c r="G50" s="100">
        <v>65</v>
      </c>
      <c r="H50" s="104"/>
      <c r="I50" s="101"/>
      <c r="J50" s="97"/>
      <c r="K50" s="98">
        <v>60000</v>
      </c>
      <c r="L50" s="102">
        <f t="shared" si="1"/>
        <v>2.1732395911748019E-2</v>
      </c>
      <c r="M50" s="97">
        <v>41</v>
      </c>
      <c r="N50" s="103">
        <v>24877</v>
      </c>
      <c r="O50" s="92">
        <v>2760855.2800000031</v>
      </c>
    </row>
    <row r="51" spans="1:15" ht="15.5" x14ac:dyDescent="0.35">
      <c r="A51">
        <v>2024</v>
      </c>
      <c r="B51" s="91" t="s">
        <v>4</v>
      </c>
      <c r="C51" t="s">
        <v>65</v>
      </c>
      <c r="D51" s="97">
        <v>106</v>
      </c>
      <c r="E51" s="98">
        <v>62122.91</v>
      </c>
      <c r="F51" s="99">
        <f t="shared" si="0"/>
        <v>6.7563260883421501</v>
      </c>
      <c r="G51" s="100">
        <v>62</v>
      </c>
      <c r="H51" s="100"/>
      <c r="I51" s="101"/>
      <c r="J51" s="97"/>
      <c r="K51" s="98">
        <v>55422.91</v>
      </c>
      <c r="L51" s="102">
        <f t="shared" si="1"/>
        <v>1.3731414362479214E-2</v>
      </c>
      <c r="M51" s="97">
        <v>52</v>
      </c>
      <c r="N51" s="103">
        <v>15689</v>
      </c>
      <c r="O51" s="92">
        <v>4036212.7699999991</v>
      </c>
    </row>
    <row r="52" spans="1:15" ht="15.5" x14ac:dyDescent="0.35">
      <c r="A52">
        <v>2024</v>
      </c>
      <c r="B52" s="91" t="s">
        <v>4</v>
      </c>
      <c r="C52" t="s">
        <v>66</v>
      </c>
      <c r="D52" s="97">
        <v>16</v>
      </c>
      <c r="E52" s="98">
        <v>20983.599999999999</v>
      </c>
      <c r="F52" s="99">
        <f t="shared" si="0"/>
        <v>2.7369141293191923</v>
      </c>
      <c r="G52" s="100">
        <v>73</v>
      </c>
      <c r="H52" s="100"/>
      <c r="I52" s="101"/>
      <c r="J52" s="97"/>
      <c r="K52" s="98">
        <v>20983.599999999999</v>
      </c>
      <c r="L52" s="102">
        <f t="shared" si="1"/>
        <v>1.458004609005514E-2</v>
      </c>
      <c r="M52" s="97">
        <v>50</v>
      </c>
      <c r="N52" s="103">
        <v>5846</v>
      </c>
      <c r="O52" s="92">
        <v>1439199.840000001</v>
      </c>
    </row>
    <row r="53" spans="1:15" ht="15.5" x14ac:dyDescent="0.35">
      <c r="A53">
        <v>2024</v>
      </c>
      <c r="B53" s="91" t="s">
        <v>4</v>
      </c>
      <c r="C53" t="s">
        <v>67</v>
      </c>
      <c r="D53" s="97">
        <v>149</v>
      </c>
      <c r="E53" s="98">
        <v>69838.02</v>
      </c>
      <c r="F53" s="99">
        <f t="shared" si="0"/>
        <v>11.018265177845153</v>
      </c>
      <c r="G53" s="100">
        <v>52</v>
      </c>
      <c r="H53" s="100"/>
      <c r="I53" s="101"/>
      <c r="J53" s="97"/>
      <c r="K53" s="98">
        <v>64149.52</v>
      </c>
      <c r="L53" s="102">
        <f t="shared" si="1"/>
        <v>1.6103649254301827E-2</v>
      </c>
      <c r="M53" s="97">
        <v>47</v>
      </c>
      <c r="N53" s="103">
        <v>13523</v>
      </c>
      <c r="O53" s="92">
        <v>3983539.3199999989</v>
      </c>
    </row>
    <row r="54" spans="1:15" ht="15.5" x14ac:dyDescent="0.35">
      <c r="A54">
        <v>2024</v>
      </c>
      <c r="B54" s="91" t="s">
        <v>4</v>
      </c>
      <c r="C54" t="s">
        <v>68</v>
      </c>
      <c r="D54" s="100">
        <v>0</v>
      </c>
      <c r="E54" s="100">
        <v>0</v>
      </c>
      <c r="F54" s="99">
        <f t="shared" si="0"/>
        <v>0</v>
      </c>
      <c r="G54" s="100">
        <v>79</v>
      </c>
      <c r="H54" s="100"/>
      <c r="I54" s="101"/>
      <c r="J54" s="97"/>
      <c r="K54" s="100">
        <v>0</v>
      </c>
      <c r="L54" s="102">
        <f t="shared" si="1"/>
        <v>0</v>
      </c>
      <c r="M54" s="97">
        <v>79</v>
      </c>
      <c r="N54" s="103">
        <v>92</v>
      </c>
      <c r="O54" s="92">
        <v>9171.7299999999977</v>
      </c>
    </row>
    <row r="55" spans="1:15" ht="15.5" x14ac:dyDescent="0.35">
      <c r="A55">
        <v>2024</v>
      </c>
      <c r="B55" s="91" t="s">
        <v>4</v>
      </c>
      <c r="C55" t="s">
        <v>69</v>
      </c>
      <c r="D55" s="97">
        <v>259</v>
      </c>
      <c r="E55" s="98">
        <v>58021.5</v>
      </c>
      <c r="F55" s="99">
        <f t="shared" si="0"/>
        <v>54.6875</v>
      </c>
      <c r="G55" s="100">
        <v>6</v>
      </c>
      <c r="H55" s="104"/>
      <c r="I55" s="101"/>
      <c r="J55" s="97"/>
      <c r="K55" s="98">
        <v>54554.8</v>
      </c>
      <c r="L55" s="102">
        <f t="shared" si="1"/>
        <v>2.4992476231509055E-2</v>
      </c>
      <c r="M55" s="97">
        <v>39</v>
      </c>
      <c r="N55" s="103">
        <v>4736</v>
      </c>
      <c r="O55" s="92">
        <v>2182848.9300000011</v>
      </c>
    </row>
    <row r="56" spans="1:15" ht="15.5" x14ac:dyDescent="0.35">
      <c r="A56">
        <v>2024</v>
      </c>
      <c r="B56" s="91" t="s">
        <v>4</v>
      </c>
      <c r="C56" t="s">
        <v>70</v>
      </c>
      <c r="D56" s="97">
        <v>484</v>
      </c>
      <c r="E56" s="97">
        <v>70280</v>
      </c>
      <c r="F56" s="99">
        <f t="shared" si="0"/>
        <v>81.303544431379137</v>
      </c>
      <c r="G56" s="100">
        <v>3</v>
      </c>
      <c r="H56" s="104"/>
      <c r="I56" s="101"/>
      <c r="J56" s="97"/>
      <c r="K56" s="105">
        <v>59073</v>
      </c>
      <c r="L56" s="102">
        <f t="shared" si="1"/>
        <v>3.4509694286801021E-2</v>
      </c>
      <c r="M56" s="97">
        <v>22</v>
      </c>
      <c r="N56" s="103">
        <v>5953</v>
      </c>
      <c r="O56" s="92">
        <v>1711779.87</v>
      </c>
    </row>
    <row r="57" spans="1:15" ht="15.5" x14ac:dyDescent="0.35">
      <c r="A57">
        <v>2024</v>
      </c>
      <c r="B57" s="91" t="s">
        <v>4</v>
      </c>
      <c r="C57" t="s">
        <v>71</v>
      </c>
      <c r="D57" s="97">
        <v>208</v>
      </c>
      <c r="E57" s="98">
        <v>84250.5</v>
      </c>
      <c r="F57" s="99">
        <f t="shared" si="0"/>
        <v>47.402005469462168</v>
      </c>
      <c r="G57" s="100">
        <v>8</v>
      </c>
      <c r="H57" s="100"/>
      <c r="I57" s="101"/>
      <c r="J57" s="97"/>
      <c r="K57" s="98">
        <v>78482.5</v>
      </c>
      <c r="L57" s="102">
        <f t="shared" si="1"/>
        <v>5.0432581844113741E-2</v>
      </c>
      <c r="M57" s="97">
        <v>15</v>
      </c>
      <c r="N57" s="103">
        <v>4388</v>
      </c>
      <c r="O57" s="92">
        <v>1556186.44</v>
      </c>
    </row>
    <row r="58" spans="1:15" ht="15.5" x14ac:dyDescent="0.35">
      <c r="A58">
        <v>2024</v>
      </c>
      <c r="B58" s="91" t="s">
        <v>4</v>
      </c>
      <c r="C58" t="s">
        <v>0</v>
      </c>
      <c r="D58" s="97">
        <v>1230</v>
      </c>
      <c r="E58" s="98">
        <v>484005.41</v>
      </c>
      <c r="F58" s="99">
        <f t="shared" si="0"/>
        <v>40.611483474758145</v>
      </c>
      <c r="G58" s="100">
        <v>11</v>
      </c>
      <c r="H58" s="104"/>
      <c r="I58" s="101"/>
      <c r="J58" s="97"/>
      <c r="K58" s="98">
        <v>445569.41</v>
      </c>
      <c r="L58" s="102">
        <f t="shared" si="1"/>
        <v>6.5620247585491023E-2</v>
      </c>
      <c r="M58" s="97">
        <v>8</v>
      </c>
      <c r="N58" s="103">
        <v>30287</v>
      </c>
      <c r="O58" s="92">
        <v>6790120.8300000019</v>
      </c>
    </row>
    <row r="59" spans="1:15" ht="15.5" x14ac:dyDescent="0.35">
      <c r="A59">
        <v>2024</v>
      </c>
      <c r="B59" s="91" t="s">
        <v>4</v>
      </c>
      <c r="C59" t="s">
        <v>72</v>
      </c>
      <c r="D59" s="97">
        <v>139</v>
      </c>
      <c r="E59" s="98">
        <v>119374.34</v>
      </c>
      <c r="F59" s="99">
        <f t="shared" si="0"/>
        <v>11.721055738257864</v>
      </c>
      <c r="G59" s="100">
        <v>48</v>
      </c>
      <c r="H59" s="104"/>
      <c r="I59" s="101"/>
      <c r="J59" s="97"/>
      <c r="K59" s="98">
        <v>116912.34</v>
      </c>
      <c r="L59" s="102">
        <f t="shared" si="1"/>
        <v>5.1420785347645111E-2</v>
      </c>
      <c r="M59" s="97">
        <v>14</v>
      </c>
      <c r="N59" s="103">
        <v>11859</v>
      </c>
      <c r="O59" s="92">
        <v>2273639.7200000011</v>
      </c>
    </row>
    <row r="60" spans="1:15" ht="15.5" x14ac:dyDescent="0.35">
      <c r="A60">
        <v>2024</v>
      </c>
      <c r="B60" s="91" t="s">
        <v>4</v>
      </c>
      <c r="C60" t="s">
        <v>73</v>
      </c>
      <c r="D60" s="97">
        <v>84</v>
      </c>
      <c r="E60" s="98">
        <v>85861.03</v>
      </c>
      <c r="F60" s="99">
        <f t="shared" si="0"/>
        <v>3.2239493379389752</v>
      </c>
      <c r="G60" s="100">
        <v>72</v>
      </c>
      <c r="H60" s="104"/>
      <c r="I60" s="101"/>
      <c r="J60" s="97"/>
      <c r="K60" s="98">
        <v>72229.27</v>
      </c>
      <c r="L60" s="102">
        <f t="shared" si="1"/>
        <v>1.437345668100639E-2</v>
      </c>
      <c r="M60" s="97">
        <v>51</v>
      </c>
      <c r="N60" s="103">
        <v>26055</v>
      </c>
      <c r="O60" s="92">
        <v>5025184.3800000036</v>
      </c>
    </row>
    <row r="61" spans="1:15" ht="15.5" x14ac:dyDescent="0.35">
      <c r="A61">
        <v>2024</v>
      </c>
      <c r="B61" s="91" t="s">
        <v>4</v>
      </c>
      <c r="C61" t="s">
        <v>74</v>
      </c>
      <c r="D61" s="97">
        <v>147</v>
      </c>
      <c r="E61" s="98">
        <v>37474.730000000003</v>
      </c>
      <c r="F61" s="99">
        <f t="shared" si="0"/>
        <v>52.782764811490125</v>
      </c>
      <c r="G61" s="100">
        <v>7</v>
      </c>
      <c r="H61" s="100"/>
      <c r="I61" s="101"/>
      <c r="J61" s="97"/>
      <c r="K61" s="98">
        <v>28186.880000000001</v>
      </c>
      <c r="L61" s="102">
        <f t="shared" si="1"/>
        <v>2.581938894597699E-2</v>
      </c>
      <c r="M61" s="97">
        <v>38</v>
      </c>
      <c r="N61" s="103">
        <v>2785</v>
      </c>
      <c r="O61" s="92">
        <v>1091694.310000001</v>
      </c>
    </row>
    <row r="62" spans="1:15" ht="15.5" x14ac:dyDescent="0.35">
      <c r="A62">
        <v>2024</v>
      </c>
      <c r="B62" s="91" t="s">
        <v>4</v>
      </c>
      <c r="C62" t="s">
        <v>75</v>
      </c>
      <c r="D62" s="97">
        <v>29</v>
      </c>
      <c r="E62" s="98">
        <v>12744</v>
      </c>
      <c r="F62" s="99">
        <f t="shared" si="0"/>
        <v>2.3443815683104288</v>
      </c>
      <c r="G62" s="100">
        <v>75</v>
      </c>
      <c r="H62" s="100"/>
      <c r="I62" s="101"/>
      <c r="J62" s="97"/>
      <c r="K62" s="98">
        <v>11086</v>
      </c>
      <c r="L62" s="102">
        <f t="shared" si="1"/>
        <v>3.5114088400366879E-3</v>
      </c>
      <c r="M62" s="97">
        <v>73</v>
      </c>
      <c r="N62" s="103">
        <v>12370</v>
      </c>
      <c r="O62" s="92">
        <v>3157137.3499999992</v>
      </c>
    </row>
    <row r="63" spans="1:15" ht="15.5" x14ac:dyDescent="0.35">
      <c r="A63">
        <v>2024</v>
      </c>
      <c r="B63" s="91" t="s">
        <v>4</v>
      </c>
      <c r="C63" t="s">
        <v>76</v>
      </c>
      <c r="D63" s="97">
        <v>3654</v>
      </c>
      <c r="E63" s="98">
        <v>4395952</v>
      </c>
      <c r="F63" s="99">
        <f t="shared" si="0"/>
        <v>7.985628491253836</v>
      </c>
      <c r="G63" s="100">
        <v>58</v>
      </c>
      <c r="H63" s="104"/>
      <c r="I63" s="101"/>
      <c r="J63" s="97"/>
      <c r="K63" s="98">
        <v>3970040</v>
      </c>
      <c r="L63" s="102">
        <f t="shared" si="1"/>
        <v>3.2741710806553151E-2</v>
      </c>
      <c r="M63" s="97">
        <v>24</v>
      </c>
      <c r="N63" s="103">
        <v>457572</v>
      </c>
      <c r="O63" s="92">
        <v>121253285.2500001</v>
      </c>
    </row>
    <row r="64" spans="1:15" ht="15.5" x14ac:dyDescent="0.35">
      <c r="A64">
        <v>2024</v>
      </c>
      <c r="B64" s="91" t="s">
        <v>4</v>
      </c>
      <c r="C64" t="s">
        <v>77</v>
      </c>
      <c r="D64" s="97">
        <v>256</v>
      </c>
      <c r="E64" s="98">
        <v>29175.360000000001</v>
      </c>
      <c r="F64" s="99">
        <f t="shared" si="0"/>
        <v>23.098439050798522</v>
      </c>
      <c r="G64" s="100">
        <v>22</v>
      </c>
      <c r="H64" s="100"/>
      <c r="I64" s="101"/>
      <c r="J64" s="97"/>
      <c r="K64" s="98">
        <v>27987</v>
      </c>
      <c r="L64" s="102">
        <f t="shared" si="1"/>
        <v>7.1230086222203439E-3</v>
      </c>
      <c r="M64" s="97">
        <v>65</v>
      </c>
      <c r="N64" s="103">
        <v>11083</v>
      </c>
      <c r="O64" s="92">
        <v>3929098.15</v>
      </c>
    </row>
    <row r="65" spans="1:15" ht="15.5" x14ac:dyDescent="0.35">
      <c r="A65">
        <v>2024</v>
      </c>
      <c r="B65" s="91" t="s">
        <v>4</v>
      </c>
      <c r="C65" t="s">
        <v>78</v>
      </c>
      <c r="D65" s="97">
        <v>1337</v>
      </c>
      <c r="E65" s="98">
        <v>502377.45</v>
      </c>
      <c r="F65" s="99">
        <f t="shared" si="0"/>
        <v>13.235133984695947</v>
      </c>
      <c r="G65" s="100">
        <v>41</v>
      </c>
      <c r="H65" s="104"/>
      <c r="I65" s="101"/>
      <c r="J65" s="97"/>
      <c r="K65" s="98">
        <v>408436.22</v>
      </c>
      <c r="L65" s="102">
        <f t="shared" si="1"/>
        <v>1.5539488548155549E-2</v>
      </c>
      <c r="M65" s="97">
        <v>49</v>
      </c>
      <c r="N65" s="103">
        <v>101019</v>
      </c>
      <c r="O65" s="92">
        <v>26283762.09</v>
      </c>
    </row>
    <row r="66" spans="1:15" ht="15.5" x14ac:dyDescent="0.35">
      <c r="A66">
        <v>2024</v>
      </c>
      <c r="B66" s="91" t="s">
        <v>4</v>
      </c>
      <c r="C66" t="s">
        <v>79</v>
      </c>
      <c r="D66" s="97">
        <v>78</v>
      </c>
      <c r="E66" s="98">
        <v>123305</v>
      </c>
      <c r="F66" s="99">
        <f t="shared" ref="F66:F129" si="2">(D66/N66)*1000</f>
        <v>6.0338825713622644</v>
      </c>
      <c r="G66" s="100">
        <v>63</v>
      </c>
      <c r="H66" s="104"/>
      <c r="I66" s="101"/>
      <c r="J66" s="97"/>
      <c r="K66" s="98">
        <v>123305</v>
      </c>
      <c r="L66" s="102">
        <f t="shared" ref="L66:L129" si="3">K66/O66</f>
        <v>5.572098221904391E-2</v>
      </c>
      <c r="M66" s="97">
        <v>11</v>
      </c>
      <c r="N66" s="103">
        <v>12927</v>
      </c>
      <c r="O66" s="92">
        <v>2212900.69</v>
      </c>
    </row>
    <row r="67" spans="1:15" ht="15.5" x14ac:dyDescent="0.35">
      <c r="A67">
        <v>2024</v>
      </c>
      <c r="B67" s="91" t="s">
        <v>4</v>
      </c>
      <c r="C67" t="s">
        <v>80</v>
      </c>
      <c r="D67" s="97">
        <v>1</v>
      </c>
      <c r="E67" s="98">
        <v>143.55000000000001</v>
      </c>
      <c r="F67" s="99">
        <f t="shared" si="2"/>
        <v>0.23391812865497078</v>
      </c>
      <c r="G67" s="100">
        <v>78</v>
      </c>
      <c r="H67" s="100"/>
      <c r="I67" s="101"/>
      <c r="J67" s="97"/>
      <c r="K67" s="98">
        <v>143.55000000000001</v>
      </c>
      <c r="L67" s="102">
        <f t="shared" si="3"/>
        <v>1.8467945789226662E-4</v>
      </c>
      <c r="M67" s="97">
        <v>78</v>
      </c>
      <c r="N67" s="103">
        <v>4275</v>
      </c>
      <c r="O67" s="92">
        <v>777292.73000000021</v>
      </c>
    </row>
    <row r="68" spans="1:15" ht="15.5" x14ac:dyDescent="0.35">
      <c r="A68">
        <v>2024</v>
      </c>
      <c r="B68" s="91" t="s">
        <v>4</v>
      </c>
      <c r="C68" t="s">
        <v>81</v>
      </c>
      <c r="D68" s="97">
        <v>182</v>
      </c>
      <c r="E68" s="98">
        <v>122483.72</v>
      </c>
      <c r="F68" s="99">
        <f t="shared" si="2"/>
        <v>14.54836131095124</v>
      </c>
      <c r="G68" s="100">
        <v>39</v>
      </c>
      <c r="H68" s="104"/>
      <c r="I68" s="101"/>
      <c r="J68" s="97"/>
      <c r="K68" s="98">
        <v>110339.87</v>
      </c>
      <c r="L68" s="102">
        <f t="shared" si="3"/>
        <v>4.3015670084407424E-2</v>
      </c>
      <c r="M68" s="97">
        <v>17</v>
      </c>
      <c r="N68" s="103">
        <v>12510</v>
      </c>
      <c r="O68" s="92">
        <v>2565108.7100000018</v>
      </c>
    </row>
    <row r="69" spans="1:15" ht="15.5" x14ac:dyDescent="0.35">
      <c r="A69">
        <v>2024</v>
      </c>
      <c r="B69" s="91" t="s">
        <v>4</v>
      </c>
      <c r="C69" t="s">
        <v>82</v>
      </c>
      <c r="D69" s="97">
        <v>399</v>
      </c>
      <c r="E69" s="98">
        <v>47211</v>
      </c>
      <c r="F69" s="99">
        <f t="shared" si="2"/>
        <v>67.730436258699712</v>
      </c>
      <c r="G69" s="100">
        <v>4</v>
      </c>
      <c r="H69" s="100"/>
      <c r="I69" s="101"/>
      <c r="J69" s="97"/>
      <c r="K69" s="98">
        <v>32203</v>
      </c>
      <c r="L69" s="102">
        <f t="shared" si="3"/>
        <v>1.8479555877332576E-2</v>
      </c>
      <c r="M69" s="97">
        <v>45</v>
      </c>
      <c r="N69" s="103">
        <v>5891</v>
      </c>
      <c r="O69" s="92">
        <v>1742628.459999999</v>
      </c>
    </row>
    <row r="70" spans="1:15" ht="15.5" x14ac:dyDescent="0.35">
      <c r="A70">
        <v>2024</v>
      </c>
      <c r="B70" s="91" t="s">
        <v>4</v>
      </c>
      <c r="C70" t="s">
        <v>83</v>
      </c>
      <c r="D70" s="97">
        <v>159</v>
      </c>
      <c r="E70" s="98">
        <v>23957</v>
      </c>
      <c r="F70" s="99">
        <f t="shared" si="2"/>
        <v>14.960481746330448</v>
      </c>
      <c r="G70" s="100">
        <v>37</v>
      </c>
      <c r="H70" s="100"/>
      <c r="I70" s="101"/>
      <c r="J70" s="97"/>
      <c r="K70" s="98">
        <v>9590</v>
      </c>
      <c r="L70" s="102">
        <f t="shared" si="3"/>
        <v>2.8891800289259644E-3</v>
      </c>
      <c r="M70" s="97">
        <v>74</v>
      </c>
      <c r="N70" s="103">
        <v>10628</v>
      </c>
      <c r="O70" s="92">
        <v>3319280.87</v>
      </c>
    </row>
    <row r="71" spans="1:15" ht="15.5" x14ac:dyDescent="0.35">
      <c r="A71">
        <v>2024</v>
      </c>
      <c r="B71" s="91" t="s">
        <v>4</v>
      </c>
      <c r="C71" t="s">
        <v>84</v>
      </c>
      <c r="D71" s="97">
        <v>1022</v>
      </c>
      <c r="E71" s="98">
        <v>46967</v>
      </c>
      <c r="F71" s="99">
        <f t="shared" si="2"/>
        <v>65.137029955385586</v>
      </c>
      <c r="G71" s="100">
        <v>5</v>
      </c>
      <c r="H71" s="104"/>
      <c r="I71" s="101"/>
      <c r="J71" s="97"/>
      <c r="K71" s="98">
        <v>37605</v>
      </c>
      <c r="L71" s="102">
        <f t="shared" si="3"/>
        <v>6.9740438845935296E-3</v>
      </c>
      <c r="M71" s="97">
        <v>67</v>
      </c>
      <c r="N71" s="103">
        <v>15690</v>
      </c>
      <c r="O71" s="92">
        <v>5392136.9899999909</v>
      </c>
    </row>
    <row r="72" spans="1:15" ht="15.5" x14ac:dyDescent="0.35">
      <c r="A72">
        <v>2024</v>
      </c>
      <c r="B72" s="91" t="s">
        <v>4</v>
      </c>
      <c r="C72" t="s">
        <v>86</v>
      </c>
      <c r="D72" s="97">
        <v>94</v>
      </c>
      <c r="E72" s="98">
        <v>14302</v>
      </c>
      <c r="F72" s="99">
        <f t="shared" si="2"/>
        <v>5.4524361948955917</v>
      </c>
      <c r="G72" s="100">
        <v>64</v>
      </c>
      <c r="H72" s="100"/>
      <c r="I72" s="101"/>
      <c r="J72" s="97"/>
      <c r="K72" s="98">
        <v>12962</v>
      </c>
      <c r="L72" s="102">
        <f t="shared" si="3"/>
        <v>2.6565513748988572E-3</v>
      </c>
      <c r="M72" s="97">
        <v>75</v>
      </c>
      <c r="N72" s="103">
        <v>17240</v>
      </c>
      <c r="O72" s="92">
        <v>4879258.1700000064</v>
      </c>
    </row>
    <row r="73" spans="1:15" ht="15.5" x14ac:dyDescent="0.35">
      <c r="A73">
        <v>2024</v>
      </c>
      <c r="B73" s="91" t="s">
        <v>4</v>
      </c>
      <c r="C73" t="s">
        <v>87</v>
      </c>
      <c r="D73" s="97">
        <v>49</v>
      </c>
      <c r="E73" s="98">
        <v>41698.870000000003</v>
      </c>
      <c r="F73" s="99">
        <f t="shared" si="2"/>
        <v>3.6288232244686367</v>
      </c>
      <c r="G73" s="100">
        <v>70</v>
      </c>
      <c r="H73" s="104"/>
      <c r="I73" s="101"/>
      <c r="J73" s="97"/>
      <c r="K73" s="98">
        <v>41621.800000000003</v>
      </c>
      <c r="L73" s="102">
        <f t="shared" si="3"/>
        <v>8.225324737715034E-3</v>
      </c>
      <c r="M73" s="97">
        <v>62</v>
      </c>
      <c r="N73" s="103">
        <v>13503</v>
      </c>
      <c r="O73" s="92">
        <v>5060201.4300000016</v>
      </c>
    </row>
    <row r="74" spans="1:15" ht="15.5" x14ac:dyDescent="0.35">
      <c r="A74">
        <v>2024</v>
      </c>
      <c r="B74" s="91" t="s">
        <v>4</v>
      </c>
      <c r="C74" t="s">
        <v>88</v>
      </c>
      <c r="D74" s="97">
        <v>90</v>
      </c>
      <c r="E74" s="98">
        <v>71887.59</v>
      </c>
      <c r="F74" s="99">
        <f t="shared" si="2"/>
        <v>13.23140252866804</v>
      </c>
      <c r="G74" s="100">
        <v>42</v>
      </c>
      <c r="H74" s="100"/>
      <c r="I74" s="101"/>
      <c r="J74" s="97"/>
      <c r="K74" s="98">
        <v>65288.959999999999</v>
      </c>
      <c r="L74" s="102">
        <f t="shared" si="3"/>
        <v>2.1114666326912092E-2</v>
      </c>
      <c r="M74" s="97">
        <v>42</v>
      </c>
      <c r="N74" s="103">
        <v>6802</v>
      </c>
      <c r="O74" s="92">
        <v>3092114.2199999979</v>
      </c>
    </row>
    <row r="75" spans="1:15" ht="15.5" x14ac:dyDescent="0.35">
      <c r="A75">
        <v>2024</v>
      </c>
      <c r="B75" s="91" t="s">
        <v>4</v>
      </c>
      <c r="C75" t="s">
        <v>89</v>
      </c>
      <c r="D75" s="97">
        <v>94</v>
      </c>
      <c r="E75" s="98">
        <v>33643</v>
      </c>
      <c r="F75" s="99">
        <f t="shared" si="2"/>
        <v>16.296809986130373</v>
      </c>
      <c r="G75" s="100">
        <v>34</v>
      </c>
      <c r="H75" s="100"/>
      <c r="I75" s="101"/>
      <c r="J75" s="97"/>
      <c r="K75" s="98">
        <v>27431</v>
      </c>
      <c r="L75" s="102">
        <f t="shared" si="3"/>
        <v>1.8291384875083163E-2</v>
      </c>
      <c r="M75" s="97">
        <v>46</v>
      </c>
      <c r="N75" s="103">
        <v>5768</v>
      </c>
      <c r="O75" s="92">
        <v>1499667.75</v>
      </c>
    </row>
    <row r="76" spans="1:15" ht="15.5" x14ac:dyDescent="0.35">
      <c r="A76">
        <v>2024</v>
      </c>
      <c r="B76" s="91" t="s">
        <v>4</v>
      </c>
      <c r="C76" t="s">
        <v>90</v>
      </c>
      <c r="D76" s="97">
        <v>7</v>
      </c>
      <c r="E76" s="98">
        <v>1636.35</v>
      </c>
      <c r="F76" s="99">
        <f t="shared" si="2"/>
        <v>25.270758122743679</v>
      </c>
      <c r="G76" s="100">
        <v>20</v>
      </c>
      <c r="H76" s="100"/>
      <c r="I76" s="101"/>
      <c r="J76" s="97"/>
      <c r="K76" s="98">
        <v>1488.35</v>
      </c>
      <c r="L76" s="102">
        <f t="shared" si="3"/>
        <v>2.0396791495003209E-2</v>
      </c>
      <c r="M76" s="97">
        <v>43</v>
      </c>
      <c r="N76" s="103">
        <v>277</v>
      </c>
      <c r="O76" s="92">
        <v>72969.809999999983</v>
      </c>
    </row>
    <row r="77" spans="1:15" ht="15.5" x14ac:dyDescent="0.35">
      <c r="A77">
        <v>2024</v>
      </c>
      <c r="B77" s="91" t="s">
        <v>4</v>
      </c>
      <c r="C77" t="s">
        <v>91</v>
      </c>
      <c r="D77" s="97">
        <v>487</v>
      </c>
      <c r="E77" s="98">
        <v>63876</v>
      </c>
      <c r="F77" s="99">
        <f t="shared" si="2"/>
        <v>40.181518151815183</v>
      </c>
      <c r="G77" s="100">
        <v>12</v>
      </c>
      <c r="H77" s="104"/>
      <c r="I77" s="101"/>
      <c r="J77" s="97"/>
      <c r="K77" s="98">
        <v>50826</v>
      </c>
      <c r="L77" s="102">
        <f t="shared" si="3"/>
        <v>1.5708724579765816E-2</v>
      </c>
      <c r="M77" s="97">
        <v>48</v>
      </c>
      <c r="N77" s="103">
        <v>12120</v>
      </c>
      <c r="O77" s="92">
        <v>3235526.8399999989</v>
      </c>
    </row>
    <row r="78" spans="1:15" ht="15.5" x14ac:dyDescent="0.35">
      <c r="A78">
        <v>2024</v>
      </c>
      <c r="B78" s="91" t="s">
        <v>4</v>
      </c>
      <c r="C78" t="s">
        <v>92</v>
      </c>
      <c r="D78" s="97">
        <v>176</v>
      </c>
      <c r="E78" s="98">
        <v>78040.69</v>
      </c>
      <c r="F78" s="99">
        <f t="shared" si="2"/>
        <v>17.092356997183643</v>
      </c>
      <c r="G78" s="100">
        <v>29</v>
      </c>
      <c r="H78" s="104"/>
      <c r="I78" s="101"/>
      <c r="J78" s="97"/>
      <c r="K78" s="98">
        <v>65815.69</v>
      </c>
      <c r="L78" s="102">
        <f t="shared" si="3"/>
        <v>2.2299005649939238E-2</v>
      </c>
      <c r="M78" s="97">
        <v>40</v>
      </c>
      <c r="N78" s="103">
        <v>10297</v>
      </c>
      <c r="O78" s="92">
        <v>2951507.8400000022</v>
      </c>
    </row>
    <row r="79" spans="1:15" ht="15.5" x14ac:dyDescent="0.35">
      <c r="A79">
        <v>2024</v>
      </c>
      <c r="B79" s="91" t="s">
        <v>4</v>
      </c>
      <c r="C79" t="s">
        <v>93</v>
      </c>
      <c r="D79" s="97">
        <v>152</v>
      </c>
      <c r="E79" s="98">
        <v>26569</v>
      </c>
      <c r="F79" s="99">
        <f t="shared" si="2"/>
        <v>26.979055733049343</v>
      </c>
      <c r="G79" s="100">
        <v>19</v>
      </c>
      <c r="H79" s="104"/>
      <c r="I79" s="101"/>
      <c r="J79" s="97"/>
      <c r="K79" s="98">
        <v>12886</v>
      </c>
      <c r="L79" s="102">
        <f t="shared" si="3"/>
        <v>5.6275175564048825E-3</v>
      </c>
      <c r="M79" s="97">
        <v>69</v>
      </c>
      <c r="N79" s="103">
        <v>5634</v>
      </c>
      <c r="O79" s="92">
        <v>2289819.5999999992</v>
      </c>
    </row>
    <row r="80" spans="1:15" ht="15.5" x14ac:dyDescent="0.35">
      <c r="A80">
        <v>2024</v>
      </c>
      <c r="B80" s="91" t="s">
        <v>4</v>
      </c>
      <c r="C80" s="93" t="s">
        <v>85</v>
      </c>
      <c r="D80" s="97">
        <v>30</v>
      </c>
      <c r="E80" s="98">
        <v>100808.22</v>
      </c>
      <c r="F80" s="99">
        <f t="shared" si="2"/>
        <v>1.3027052846411047</v>
      </c>
      <c r="G80" s="100">
        <v>77</v>
      </c>
      <c r="H80" s="104"/>
      <c r="I80" s="101"/>
      <c r="J80" s="97"/>
      <c r="K80" s="98">
        <v>100808.22</v>
      </c>
      <c r="L80" s="102">
        <f t="shared" si="3"/>
        <v>3.0736312948450004E-2</v>
      </c>
      <c r="M80" s="97">
        <v>27</v>
      </c>
      <c r="N80" s="103">
        <v>23029</v>
      </c>
      <c r="O80" s="92">
        <v>3279775.950000003</v>
      </c>
    </row>
    <row r="81" spans="1:15" ht="15.5" x14ac:dyDescent="0.35">
      <c r="A81">
        <v>2024</v>
      </c>
      <c r="B81" s="94" t="s">
        <v>1</v>
      </c>
      <c r="C81" t="s">
        <v>68</v>
      </c>
      <c r="D81" s="97">
        <v>3</v>
      </c>
      <c r="E81" s="106">
        <v>4817</v>
      </c>
      <c r="F81" s="107">
        <f t="shared" si="2"/>
        <v>32.608695652173914</v>
      </c>
      <c r="G81" s="97">
        <v>2</v>
      </c>
      <c r="H81" s="97">
        <v>712</v>
      </c>
      <c r="I81" s="108">
        <f t="shared" ref="I81:I144" si="4">E81/H81</f>
        <v>6.7654494382022472</v>
      </c>
      <c r="J81" s="97">
        <v>78</v>
      </c>
      <c r="K81" s="109">
        <v>3277</v>
      </c>
      <c r="L81" s="110">
        <f t="shared" si="3"/>
        <v>0.35729355312465594</v>
      </c>
      <c r="M81" s="97">
        <v>1</v>
      </c>
      <c r="N81" s="103">
        <v>92</v>
      </c>
      <c r="O81" s="92">
        <v>9171.7299999999977</v>
      </c>
    </row>
    <row r="82" spans="1:15" ht="15.5" x14ac:dyDescent="0.35">
      <c r="A82">
        <v>2024</v>
      </c>
      <c r="B82" t="s">
        <v>1</v>
      </c>
      <c r="C82" t="s">
        <v>35</v>
      </c>
      <c r="D82" s="97">
        <v>18</v>
      </c>
      <c r="E82" s="106">
        <v>126382.43</v>
      </c>
      <c r="F82" s="107">
        <f t="shared" si="2"/>
        <v>34.883720930232556</v>
      </c>
      <c r="G82" s="97">
        <v>1</v>
      </c>
      <c r="H82" s="97">
        <v>8760</v>
      </c>
      <c r="I82" s="108">
        <f t="shared" si="4"/>
        <v>14.427218036529679</v>
      </c>
      <c r="J82" s="97">
        <v>40</v>
      </c>
      <c r="K82" s="109">
        <v>69699.240000000005</v>
      </c>
      <c r="L82" s="110">
        <f t="shared" si="3"/>
        <v>0.20198911895645669</v>
      </c>
      <c r="M82" s="97">
        <v>2</v>
      </c>
      <c r="N82" s="103">
        <v>516</v>
      </c>
      <c r="O82" s="92">
        <v>345064.3299999999</v>
      </c>
    </row>
    <row r="83" spans="1:15" ht="15.5" x14ac:dyDescent="0.35">
      <c r="A83">
        <v>2024</v>
      </c>
      <c r="B83" s="94" t="s">
        <v>1</v>
      </c>
      <c r="C83" t="s">
        <v>0</v>
      </c>
      <c r="D83" s="97">
        <v>604</v>
      </c>
      <c r="E83" s="106">
        <v>1068355</v>
      </c>
      <c r="F83" s="107">
        <f t="shared" si="2"/>
        <v>19.942549608743025</v>
      </c>
      <c r="G83" s="97">
        <v>3</v>
      </c>
      <c r="H83" s="97">
        <v>48561.599999999999</v>
      </c>
      <c r="I83" s="108">
        <f t="shared" si="4"/>
        <v>21.999995881519556</v>
      </c>
      <c r="J83" s="97">
        <v>18</v>
      </c>
      <c r="K83" s="109">
        <v>874108.6</v>
      </c>
      <c r="L83" s="110">
        <f t="shared" si="3"/>
        <v>0.1287324072552623</v>
      </c>
      <c r="M83" s="97">
        <v>3</v>
      </c>
      <c r="N83" s="103">
        <v>30287</v>
      </c>
      <c r="O83" s="92">
        <v>6790120.8300000019</v>
      </c>
    </row>
    <row r="84" spans="1:15" ht="15.5" x14ac:dyDescent="0.35">
      <c r="A84">
        <v>2024</v>
      </c>
      <c r="B84" t="s">
        <v>1</v>
      </c>
      <c r="C84" t="s">
        <v>57</v>
      </c>
      <c r="D84" s="97">
        <v>56</v>
      </c>
      <c r="E84" s="106">
        <v>143581</v>
      </c>
      <c r="F84" s="107">
        <f t="shared" si="2"/>
        <v>11.115522032552601</v>
      </c>
      <c r="G84" s="97">
        <v>17</v>
      </c>
      <c r="H84" s="97">
        <v>10560</v>
      </c>
      <c r="I84" s="108">
        <f t="shared" si="4"/>
        <v>13.596685606060607</v>
      </c>
      <c r="J84" s="97">
        <v>45</v>
      </c>
      <c r="K84" s="109">
        <v>136967</v>
      </c>
      <c r="L84" s="110">
        <f t="shared" si="3"/>
        <v>0.10240140096139647</v>
      </c>
      <c r="M84" s="97">
        <v>4</v>
      </c>
      <c r="N84" s="103">
        <v>5038</v>
      </c>
      <c r="O84" s="92">
        <v>1337550.060000001</v>
      </c>
    </row>
    <row r="85" spans="1:15" ht="15.5" x14ac:dyDescent="0.35">
      <c r="A85">
        <v>2024</v>
      </c>
      <c r="B85" t="s">
        <v>1</v>
      </c>
      <c r="C85" t="s">
        <v>39</v>
      </c>
      <c r="D85" s="97">
        <v>97</v>
      </c>
      <c r="E85" s="106">
        <v>180060</v>
      </c>
      <c r="F85" s="107">
        <f t="shared" si="2"/>
        <v>12.377185147377823</v>
      </c>
      <c r="G85" s="97">
        <v>13</v>
      </c>
      <c r="H85" s="97">
        <v>11350</v>
      </c>
      <c r="I85" s="108">
        <f t="shared" si="4"/>
        <v>15.864317180616741</v>
      </c>
      <c r="J85" s="97">
        <v>37</v>
      </c>
      <c r="K85" s="109">
        <v>153488</v>
      </c>
      <c r="L85" s="110">
        <f t="shared" si="3"/>
        <v>9.5882753174106189E-2</v>
      </c>
      <c r="M85" s="97">
        <v>5</v>
      </c>
      <c r="N85" s="103">
        <v>7837</v>
      </c>
      <c r="O85" s="92">
        <v>1600788.4100000011</v>
      </c>
    </row>
    <row r="86" spans="1:15" ht="15.5" x14ac:dyDescent="0.35">
      <c r="A86">
        <v>2024</v>
      </c>
      <c r="B86" t="s">
        <v>1</v>
      </c>
      <c r="C86" t="s">
        <v>21</v>
      </c>
      <c r="D86" s="97">
        <v>39</v>
      </c>
      <c r="E86" s="106">
        <v>73327.240000000005</v>
      </c>
      <c r="F86" s="107">
        <f t="shared" si="2"/>
        <v>9.7232610321615542</v>
      </c>
      <c r="G86" s="97">
        <v>29</v>
      </c>
      <c r="H86" s="97">
        <v>5960</v>
      </c>
      <c r="I86" s="108">
        <f t="shared" si="4"/>
        <v>12.303228187919464</v>
      </c>
      <c r="J86" s="97">
        <v>54</v>
      </c>
      <c r="K86" s="109">
        <v>64585.63</v>
      </c>
      <c r="L86" s="110">
        <f t="shared" si="3"/>
        <v>9.4263708299425208E-2</v>
      </c>
      <c r="M86" s="97">
        <v>6</v>
      </c>
      <c r="N86" s="103">
        <v>4011</v>
      </c>
      <c r="O86" s="92">
        <v>685159.01999999955</v>
      </c>
    </row>
    <row r="87" spans="1:15" ht="15.5" x14ac:dyDescent="0.35">
      <c r="A87">
        <v>2024</v>
      </c>
      <c r="B87" t="s">
        <v>1</v>
      </c>
      <c r="C87" t="s">
        <v>80</v>
      </c>
      <c r="D87" s="97">
        <v>48</v>
      </c>
      <c r="E87" s="106">
        <v>78968</v>
      </c>
      <c r="F87" s="107">
        <f t="shared" si="2"/>
        <v>11.228070175438596</v>
      </c>
      <c r="G87" s="97">
        <v>16</v>
      </c>
      <c r="H87" s="97">
        <v>6069</v>
      </c>
      <c r="I87" s="108">
        <f t="shared" si="4"/>
        <v>13.011698797165925</v>
      </c>
      <c r="J87" s="97">
        <v>49</v>
      </c>
      <c r="K87" s="109">
        <v>70238</v>
      </c>
      <c r="L87" s="110">
        <f t="shared" si="3"/>
        <v>9.0362352932337325E-2</v>
      </c>
      <c r="M87" s="97">
        <v>7</v>
      </c>
      <c r="N87" s="103">
        <v>4275</v>
      </c>
      <c r="O87" s="92">
        <v>777292.73000000021</v>
      </c>
    </row>
    <row r="88" spans="1:15" ht="15.5" x14ac:dyDescent="0.35">
      <c r="A88">
        <v>2024</v>
      </c>
      <c r="B88" t="s">
        <v>1</v>
      </c>
      <c r="C88" t="s">
        <v>74</v>
      </c>
      <c r="D88" s="97">
        <v>30</v>
      </c>
      <c r="E88" s="106">
        <v>93846.46</v>
      </c>
      <c r="F88" s="107">
        <f t="shared" si="2"/>
        <v>10.771992818671455</v>
      </c>
      <c r="G88" s="97">
        <v>20</v>
      </c>
      <c r="H88" s="97">
        <v>6972</v>
      </c>
      <c r="I88" s="108">
        <f t="shared" si="4"/>
        <v>13.460479059093517</v>
      </c>
      <c r="J88" s="97">
        <v>47</v>
      </c>
      <c r="K88" s="109">
        <v>93846.46</v>
      </c>
      <c r="L88" s="110">
        <f t="shared" si="3"/>
        <v>8.5964046107375902E-2</v>
      </c>
      <c r="M88" s="97">
        <v>8</v>
      </c>
      <c r="N88" s="103">
        <v>2785</v>
      </c>
      <c r="O88" s="92">
        <v>1091694.310000001</v>
      </c>
    </row>
    <row r="89" spans="1:15" ht="15.5" x14ac:dyDescent="0.35">
      <c r="A89">
        <v>2024</v>
      </c>
      <c r="B89" s="94" t="s">
        <v>1</v>
      </c>
      <c r="C89" t="s">
        <v>89</v>
      </c>
      <c r="D89" s="97">
        <v>58</v>
      </c>
      <c r="E89" s="106">
        <v>117461</v>
      </c>
      <c r="F89" s="107">
        <f t="shared" si="2"/>
        <v>10.055478502080444</v>
      </c>
      <c r="G89" s="97">
        <v>26</v>
      </c>
      <c r="H89" s="97">
        <v>2430</v>
      </c>
      <c r="I89" s="108">
        <f t="shared" si="4"/>
        <v>48.337860082304523</v>
      </c>
      <c r="J89" s="97">
        <v>5</v>
      </c>
      <c r="K89" s="109">
        <v>111848</v>
      </c>
      <c r="L89" s="110">
        <f t="shared" si="3"/>
        <v>7.4581853213820201E-2</v>
      </c>
      <c r="M89" s="97">
        <v>9</v>
      </c>
      <c r="N89" s="103">
        <v>5768</v>
      </c>
      <c r="O89" s="92">
        <v>1499667.75</v>
      </c>
    </row>
    <row r="90" spans="1:15" ht="15.5" x14ac:dyDescent="0.35">
      <c r="A90">
        <v>2024</v>
      </c>
      <c r="B90" s="94" t="s">
        <v>1</v>
      </c>
      <c r="C90" t="s">
        <v>50</v>
      </c>
      <c r="D90" s="97">
        <v>53</v>
      </c>
      <c r="E90" s="106">
        <v>106138.31</v>
      </c>
      <c r="F90" s="107">
        <f t="shared" si="2"/>
        <v>10.785510785510784</v>
      </c>
      <c r="G90" s="97">
        <v>19</v>
      </c>
      <c r="H90" s="97">
        <v>8873</v>
      </c>
      <c r="I90" s="108">
        <f t="shared" si="4"/>
        <v>11.961941846049815</v>
      </c>
      <c r="J90" s="97">
        <v>58</v>
      </c>
      <c r="K90" s="109">
        <v>94151.56</v>
      </c>
      <c r="L90" s="110">
        <f t="shared" si="3"/>
        <v>6.7092935501740128E-2</v>
      </c>
      <c r="M90" s="97">
        <v>10</v>
      </c>
      <c r="N90" s="103">
        <v>4914</v>
      </c>
      <c r="O90" s="92">
        <v>1403300.65</v>
      </c>
    </row>
    <row r="91" spans="1:15" ht="15.5" x14ac:dyDescent="0.35">
      <c r="A91">
        <v>2024</v>
      </c>
      <c r="B91" s="94" t="s">
        <v>1</v>
      </c>
      <c r="C91" t="s">
        <v>46</v>
      </c>
      <c r="D91" s="97">
        <v>87</v>
      </c>
      <c r="E91" s="106">
        <v>209065</v>
      </c>
      <c r="F91" s="107">
        <f t="shared" si="2"/>
        <v>10.73279052553664</v>
      </c>
      <c r="G91" s="97">
        <v>21</v>
      </c>
      <c r="H91" s="97">
        <v>22136</v>
      </c>
      <c r="I91" s="108">
        <f t="shared" si="4"/>
        <v>9.4445699313335751</v>
      </c>
      <c r="J91" s="97">
        <v>72</v>
      </c>
      <c r="K91" s="109">
        <v>198565</v>
      </c>
      <c r="L91" s="110">
        <f t="shared" si="3"/>
        <v>6.608460913365749E-2</v>
      </c>
      <c r="M91" s="97">
        <v>11</v>
      </c>
      <c r="N91" s="103">
        <v>8106</v>
      </c>
      <c r="O91" s="92">
        <v>3004708.6999999979</v>
      </c>
    </row>
    <row r="92" spans="1:15" ht="15.5" x14ac:dyDescent="0.35">
      <c r="A92">
        <v>2024</v>
      </c>
      <c r="B92" t="s">
        <v>1</v>
      </c>
      <c r="C92" t="s">
        <v>19</v>
      </c>
      <c r="D92" s="97">
        <v>138</v>
      </c>
      <c r="E92" s="106">
        <v>353074</v>
      </c>
      <c r="F92" s="107">
        <f t="shared" si="2"/>
        <v>9.2499497285340837</v>
      </c>
      <c r="G92" s="97">
        <v>30</v>
      </c>
      <c r="H92" s="97">
        <v>22115</v>
      </c>
      <c r="I92" s="108">
        <f t="shared" si="4"/>
        <v>15.965362875876103</v>
      </c>
      <c r="J92" s="97">
        <v>36</v>
      </c>
      <c r="K92" s="109">
        <v>272216</v>
      </c>
      <c r="L92" s="110">
        <f t="shared" si="3"/>
        <v>6.5475365353192941E-2</v>
      </c>
      <c r="M92" s="97">
        <v>12</v>
      </c>
      <c r="N92" s="103">
        <v>14919</v>
      </c>
      <c r="O92" s="92">
        <v>4157533.1199999978</v>
      </c>
    </row>
    <row r="93" spans="1:15" ht="15.5" x14ac:dyDescent="0.35">
      <c r="A93">
        <v>2024</v>
      </c>
      <c r="B93" s="94" t="s">
        <v>1</v>
      </c>
      <c r="C93" t="s">
        <v>93</v>
      </c>
      <c r="D93" s="97">
        <v>58</v>
      </c>
      <c r="E93" s="106">
        <v>154087</v>
      </c>
      <c r="F93" s="107">
        <f t="shared" si="2"/>
        <v>10.294639687610934</v>
      </c>
      <c r="G93" s="97">
        <v>23</v>
      </c>
      <c r="H93" s="97">
        <v>11136</v>
      </c>
      <c r="I93" s="108">
        <f t="shared" si="4"/>
        <v>13.836835488505747</v>
      </c>
      <c r="J93" s="97">
        <v>42</v>
      </c>
      <c r="K93" s="109">
        <v>148223</v>
      </c>
      <c r="L93" s="110">
        <f t="shared" si="3"/>
        <v>6.4731300229939531E-2</v>
      </c>
      <c r="M93" s="97">
        <v>13</v>
      </c>
      <c r="N93" s="103">
        <v>5634</v>
      </c>
      <c r="O93" s="92">
        <v>2289819.5999999992</v>
      </c>
    </row>
    <row r="94" spans="1:15" ht="15.5" x14ac:dyDescent="0.35">
      <c r="A94">
        <v>2024</v>
      </c>
      <c r="B94" t="s">
        <v>1</v>
      </c>
      <c r="C94" t="s">
        <v>45</v>
      </c>
      <c r="D94" s="97">
        <v>70</v>
      </c>
      <c r="E94" s="106">
        <v>94383</v>
      </c>
      <c r="F94" s="107">
        <f t="shared" si="2"/>
        <v>14.008405043025816</v>
      </c>
      <c r="G94" s="97">
        <v>10</v>
      </c>
      <c r="H94" s="97">
        <v>8093</v>
      </c>
      <c r="I94" s="108">
        <f t="shared" si="4"/>
        <v>11.662300753737798</v>
      </c>
      <c r="J94" s="97">
        <v>63</v>
      </c>
      <c r="K94" s="109">
        <v>82553</v>
      </c>
      <c r="L94" s="110">
        <f t="shared" si="3"/>
        <v>6.1666493800090809E-2</v>
      </c>
      <c r="M94" s="97">
        <v>14</v>
      </c>
      <c r="N94" s="103">
        <v>4997</v>
      </c>
      <c r="O94" s="92">
        <v>1338701.0499999991</v>
      </c>
    </row>
    <row r="95" spans="1:15" ht="15.5" x14ac:dyDescent="0.35">
      <c r="A95">
        <v>2024</v>
      </c>
      <c r="B95" s="94" t="s">
        <v>1</v>
      </c>
      <c r="C95" t="s">
        <v>18</v>
      </c>
      <c r="D95" s="97">
        <v>70</v>
      </c>
      <c r="E95" s="106">
        <v>71396.3</v>
      </c>
      <c r="F95" s="107">
        <f t="shared" si="2"/>
        <v>17.035775127768314</v>
      </c>
      <c r="G95" s="97">
        <v>8</v>
      </c>
      <c r="H95" s="97">
        <v>4731</v>
      </c>
      <c r="I95" s="108">
        <f t="shared" si="4"/>
        <v>15.091164658634538</v>
      </c>
      <c r="J95" s="97">
        <v>39</v>
      </c>
      <c r="K95" s="109">
        <v>60804.4</v>
      </c>
      <c r="L95" s="110">
        <f t="shared" si="3"/>
        <v>6.0538188763350154E-2</v>
      </c>
      <c r="M95" s="97">
        <v>15</v>
      </c>
      <c r="N95" s="103">
        <v>4109</v>
      </c>
      <c r="O95" s="92">
        <v>1004397.41</v>
      </c>
    </row>
    <row r="96" spans="1:15" ht="15.5" x14ac:dyDescent="0.35">
      <c r="A96">
        <v>2024</v>
      </c>
      <c r="B96" s="94" t="s">
        <v>1</v>
      </c>
      <c r="C96" t="s">
        <v>52</v>
      </c>
      <c r="D96" s="97">
        <v>546</v>
      </c>
      <c r="E96" s="106">
        <v>938373.36</v>
      </c>
      <c r="F96" s="107">
        <f t="shared" si="2"/>
        <v>10.232383808095953</v>
      </c>
      <c r="G96" s="97">
        <v>24</v>
      </c>
      <c r="H96" s="97">
        <v>38733.82</v>
      </c>
      <c r="I96" s="108">
        <f t="shared" si="4"/>
        <v>24.226202321382193</v>
      </c>
      <c r="J96" s="97">
        <v>12</v>
      </c>
      <c r="K96" s="109">
        <v>768548.96</v>
      </c>
      <c r="L96" s="110">
        <f t="shared" si="3"/>
        <v>6.0478792412482774E-2</v>
      </c>
      <c r="M96" s="97">
        <v>16</v>
      </c>
      <c r="N96" s="103">
        <v>53360</v>
      </c>
      <c r="O96" s="92">
        <v>12707743.15</v>
      </c>
    </row>
    <row r="97" spans="1:15" ht="15.5" x14ac:dyDescent="0.35">
      <c r="A97">
        <v>2024</v>
      </c>
      <c r="B97" t="s">
        <v>1</v>
      </c>
      <c r="C97" t="s">
        <v>29</v>
      </c>
      <c r="D97" s="97">
        <v>26</v>
      </c>
      <c r="E97" s="106">
        <v>64081.88</v>
      </c>
      <c r="F97" s="107">
        <f t="shared" si="2"/>
        <v>5.5283861365086118</v>
      </c>
      <c r="G97" s="97">
        <v>56</v>
      </c>
      <c r="H97" s="97">
        <v>2864</v>
      </c>
      <c r="I97" s="108">
        <f t="shared" si="4"/>
        <v>22.374958100558658</v>
      </c>
      <c r="J97" s="97">
        <v>15</v>
      </c>
      <c r="K97" s="109">
        <v>60217.88</v>
      </c>
      <c r="L97" s="110">
        <f t="shared" si="3"/>
        <v>5.9238482468348078E-2</v>
      </c>
      <c r="M97" s="97">
        <v>17</v>
      </c>
      <c r="N97" s="103">
        <v>4703</v>
      </c>
      <c r="O97" s="92">
        <v>1016533.13</v>
      </c>
    </row>
    <row r="98" spans="1:15" ht="15.5" x14ac:dyDescent="0.35">
      <c r="A98">
        <v>2024</v>
      </c>
      <c r="B98" s="94" t="s">
        <v>1</v>
      </c>
      <c r="C98" t="s">
        <v>34</v>
      </c>
      <c r="D98" s="97">
        <v>66</v>
      </c>
      <c r="E98" s="106">
        <v>156365</v>
      </c>
      <c r="F98" s="107">
        <f t="shared" si="2"/>
        <v>6.0186029545869051</v>
      </c>
      <c r="G98" s="97">
        <v>52</v>
      </c>
      <c r="H98" s="97">
        <v>8109</v>
      </c>
      <c r="I98" s="108">
        <f t="shared" si="4"/>
        <v>19.282895548156368</v>
      </c>
      <c r="J98" s="97">
        <v>24</v>
      </c>
      <c r="K98" s="109">
        <v>144255</v>
      </c>
      <c r="L98" s="110">
        <f t="shared" si="3"/>
        <v>5.560757537271379E-2</v>
      </c>
      <c r="M98" s="97">
        <v>18</v>
      </c>
      <c r="N98" s="103">
        <v>10966</v>
      </c>
      <c r="O98" s="92">
        <v>2594160.939999999</v>
      </c>
    </row>
    <row r="99" spans="1:15" ht="15.5" x14ac:dyDescent="0.35">
      <c r="A99">
        <v>2024</v>
      </c>
      <c r="B99" s="94" t="s">
        <v>1</v>
      </c>
      <c r="C99" t="s">
        <v>32</v>
      </c>
      <c r="D99" s="97">
        <v>41</v>
      </c>
      <c r="E99" s="106">
        <v>78077.47</v>
      </c>
      <c r="F99" s="107">
        <f t="shared" si="2"/>
        <v>6.8470273881095522</v>
      </c>
      <c r="G99" s="97">
        <v>39</v>
      </c>
      <c r="H99" s="97">
        <v>3924</v>
      </c>
      <c r="I99" s="108">
        <f t="shared" si="4"/>
        <v>19.897418450560654</v>
      </c>
      <c r="J99" s="97">
        <v>22</v>
      </c>
      <c r="K99" s="109">
        <v>73402.720000000001</v>
      </c>
      <c r="L99" s="110">
        <f t="shared" si="3"/>
        <v>5.4278380257386377E-2</v>
      </c>
      <c r="M99" s="97">
        <v>19</v>
      </c>
      <c r="N99" s="103">
        <v>5988</v>
      </c>
      <c r="O99" s="92">
        <v>1352338.07</v>
      </c>
    </row>
    <row r="100" spans="1:15" ht="15.5" x14ac:dyDescent="0.35">
      <c r="A100">
        <v>2024</v>
      </c>
      <c r="B100" t="s">
        <v>1</v>
      </c>
      <c r="C100" t="s">
        <v>55</v>
      </c>
      <c r="D100" s="97">
        <v>87</v>
      </c>
      <c r="E100" s="106">
        <v>118286.99</v>
      </c>
      <c r="F100" s="107">
        <f t="shared" si="2"/>
        <v>13.702945345723736</v>
      </c>
      <c r="G100" s="97">
        <v>11</v>
      </c>
      <c r="H100" s="97">
        <v>10110.25</v>
      </c>
      <c r="I100" s="108">
        <f t="shared" si="4"/>
        <v>11.699709700551422</v>
      </c>
      <c r="J100" s="97">
        <v>62</v>
      </c>
      <c r="K100" s="109">
        <v>106746.99</v>
      </c>
      <c r="L100" s="110">
        <f t="shared" si="3"/>
        <v>5.399991425532967E-2</v>
      </c>
      <c r="M100" s="97">
        <v>20</v>
      </c>
      <c r="N100" s="103">
        <v>6349</v>
      </c>
      <c r="O100" s="92">
        <v>1976799.25</v>
      </c>
    </row>
    <row r="101" spans="1:15" ht="15.5" x14ac:dyDescent="0.35">
      <c r="A101">
        <v>2024</v>
      </c>
      <c r="B101" s="94" t="s">
        <v>1</v>
      </c>
      <c r="C101" t="s">
        <v>28</v>
      </c>
      <c r="D101" s="97">
        <v>107</v>
      </c>
      <c r="E101" s="106">
        <v>153459.89000000001</v>
      </c>
      <c r="F101" s="107">
        <f t="shared" si="2"/>
        <v>12.222983778843957</v>
      </c>
      <c r="G101" s="97">
        <v>15</v>
      </c>
      <c r="H101" s="97">
        <v>8294</v>
      </c>
      <c r="I101" s="108">
        <f t="shared" si="4"/>
        <v>18.502518688208344</v>
      </c>
      <c r="J101" s="97">
        <v>26</v>
      </c>
      <c r="K101" s="109">
        <v>131930.42000000001</v>
      </c>
      <c r="L101" s="110">
        <f t="shared" si="3"/>
        <v>5.3772681438834881E-2</v>
      </c>
      <c r="M101" s="97">
        <v>21</v>
      </c>
      <c r="N101" s="103">
        <v>8754</v>
      </c>
      <c r="O101" s="92">
        <v>2453484.1199999978</v>
      </c>
    </row>
    <row r="102" spans="1:15" ht="15.5" x14ac:dyDescent="0.35">
      <c r="A102">
        <v>2024</v>
      </c>
      <c r="B102" t="s">
        <v>1</v>
      </c>
      <c r="C102" t="s">
        <v>69</v>
      </c>
      <c r="D102" s="97">
        <v>85</v>
      </c>
      <c r="E102" s="106">
        <v>124479.41</v>
      </c>
      <c r="F102" s="107">
        <f t="shared" si="2"/>
        <v>17.947635135135137</v>
      </c>
      <c r="G102" s="97">
        <v>6</v>
      </c>
      <c r="H102" s="97">
        <v>9103.5</v>
      </c>
      <c r="I102" s="108">
        <f t="shared" si="4"/>
        <v>13.673796891305543</v>
      </c>
      <c r="J102" s="97">
        <v>44</v>
      </c>
      <c r="K102" s="109">
        <v>114587.01</v>
      </c>
      <c r="L102" s="110">
        <f t="shared" si="3"/>
        <v>5.2494246589936913E-2</v>
      </c>
      <c r="M102" s="97">
        <v>22</v>
      </c>
      <c r="N102" s="103">
        <v>4736</v>
      </c>
      <c r="O102" s="92">
        <v>2182848.9300000011</v>
      </c>
    </row>
    <row r="103" spans="1:15" ht="15.5" x14ac:dyDescent="0.35">
      <c r="A103">
        <v>2024</v>
      </c>
      <c r="B103" t="s">
        <v>1</v>
      </c>
      <c r="C103" t="s">
        <v>53</v>
      </c>
      <c r="D103" s="97">
        <v>35</v>
      </c>
      <c r="E103" s="106">
        <v>55589</v>
      </c>
      <c r="F103" s="107">
        <f t="shared" si="2"/>
        <v>8.1263060134664507</v>
      </c>
      <c r="G103" s="97">
        <v>33</v>
      </c>
      <c r="H103" s="97">
        <v>944.2</v>
      </c>
      <c r="I103" s="108">
        <f t="shared" si="4"/>
        <v>58.874179199322178</v>
      </c>
      <c r="J103" s="97">
        <v>2</v>
      </c>
      <c r="K103" s="109">
        <v>49873</v>
      </c>
      <c r="L103" s="110">
        <f t="shared" si="3"/>
        <v>5.1532396769676192E-2</v>
      </c>
      <c r="M103" s="97">
        <v>23</v>
      </c>
      <c r="N103" s="103">
        <v>4307</v>
      </c>
      <c r="O103" s="92">
        <v>967798.96000000043</v>
      </c>
    </row>
    <row r="104" spans="1:15" ht="15.5" x14ac:dyDescent="0.35">
      <c r="A104">
        <v>2024</v>
      </c>
      <c r="B104" s="94" t="s">
        <v>1</v>
      </c>
      <c r="C104" t="s">
        <v>44</v>
      </c>
      <c r="D104" s="97">
        <v>69</v>
      </c>
      <c r="E104" s="106">
        <v>148796</v>
      </c>
      <c r="F104" s="107">
        <f t="shared" si="2"/>
        <v>9.9038323525190179</v>
      </c>
      <c r="G104" s="97">
        <v>27</v>
      </c>
      <c r="H104" s="97">
        <v>8448</v>
      </c>
      <c r="I104" s="108">
        <f t="shared" si="4"/>
        <v>17.613162878787879</v>
      </c>
      <c r="J104" s="97">
        <v>30</v>
      </c>
      <c r="K104" s="109">
        <v>135446</v>
      </c>
      <c r="L104" s="110">
        <f t="shared" si="3"/>
        <v>5.1144631009608366E-2</v>
      </c>
      <c r="M104" s="97">
        <v>24</v>
      </c>
      <c r="N104" s="103">
        <v>6967</v>
      </c>
      <c r="O104" s="92">
        <v>2648293.62</v>
      </c>
    </row>
    <row r="105" spans="1:15" ht="15.5" x14ac:dyDescent="0.35">
      <c r="A105">
        <v>2024</v>
      </c>
      <c r="B105" s="94" t="s">
        <v>1</v>
      </c>
      <c r="C105" t="s">
        <v>91</v>
      </c>
      <c r="D105" s="97">
        <v>171</v>
      </c>
      <c r="E105" s="106">
        <v>213639</v>
      </c>
      <c r="F105" s="107">
        <f t="shared" si="2"/>
        <v>14.10891089108911</v>
      </c>
      <c r="G105" s="97">
        <v>9</v>
      </c>
      <c r="H105" s="97">
        <v>16253</v>
      </c>
      <c r="I105" s="108">
        <f t="shared" si="4"/>
        <v>13.144588691318527</v>
      </c>
      <c r="J105" s="97">
        <v>48</v>
      </c>
      <c r="K105" s="109">
        <v>162679</v>
      </c>
      <c r="L105" s="110">
        <f t="shared" si="3"/>
        <v>5.0278983313889018E-2</v>
      </c>
      <c r="M105" s="97">
        <v>25</v>
      </c>
      <c r="N105" s="103">
        <v>12120</v>
      </c>
      <c r="O105" s="92">
        <v>3235526.8399999989</v>
      </c>
    </row>
    <row r="106" spans="1:15" ht="15.5" x14ac:dyDescent="0.35">
      <c r="A106">
        <v>2024</v>
      </c>
      <c r="B106" t="s">
        <v>1</v>
      </c>
      <c r="C106" t="s">
        <v>82</v>
      </c>
      <c r="D106" s="97">
        <v>101</v>
      </c>
      <c r="E106" s="106">
        <v>119277</v>
      </c>
      <c r="F106" s="107">
        <f t="shared" si="2"/>
        <v>17.144797148192158</v>
      </c>
      <c r="G106" s="97">
        <v>7</v>
      </c>
      <c r="H106" s="97">
        <v>9710</v>
      </c>
      <c r="I106" s="108">
        <f t="shared" si="4"/>
        <v>12.283934088568486</v>
      </c>
      <c r="J106" s="97">
        <v>55</v>
      </c>
      <c r="K106" s="109">
        <v>86647</v>
      </c>
      <c r="L106" s="110">
        <f t="shared" si="3"/>
        <v>4.9722015902345616E-2</v>
      </c>
      <c r="M106" s="97">
        <v>26</v>
      </c>
      <c r="N106" s="103">
        <v>5891</v>
      </c>
      <c r="O106" s="92">
        <v>1742628.459999999</v>
      </c>
    </row>
    <row r="107" spans="1:15" ht="15.5" x14ac:dyDescent="0.35">
      <c r="A107">
        <v>2024</v>
      </c>
      <c r="B107" t="s">
        <v>1</v>
      </c>
      <c r="C107" t="s">
        <v>84</v>
      </c>
      <c r="D107" s="97">
        <v>145</v>
      </c>
      <c r="E107" s="106">
        <v>300770</v>
      </c>
      <c r="F107" s="107">
        <f t="shared" si="2"/>
        <v>9.2415551306564687</v>
      </c>
      <c r="G107" s="97">
        <v>31</v>
      </c>
      <c r="H107" s="97">
        <v>34544</v>
      </c>
      <c r="I107" s="108">
        <f t="shared" si="4"/>
        <v>8.7068666049096812</v>
      </c>
      <c r="J107" s="97">
        <v>74</v>
      </c>
      <c r="K107" s="109">
        <v>267277</v>
      </c>
      <c r="L107" s="110">
        <f t="shared" si="3"/>
        <v>4.9567917227562951E-2</v>
      </c>
      <c r="M107" s="97">
        <v>27</v>
      </c>
      <c r="N107" s="103">
        <v>15690</v>
      </c>
      <c r="O107" s="92">
        <v>5392136.9899999909</v>
      </c>
    </row>
    <row r="108" spans="1:15" ht="15.5" x14ac:dyDescent="0.35">
      <c r="A108">
        <v>2024</v>
      </c>
      <c r="B108" t="s">
        <v>1</v>
      </c>
      <c r="C108" t="s">
        <v>78</v>
      </c>
      <c r="D108" s="97">
        <v>794</v>
      </c>
      <c r="E108" s="106">
        <v>1314781</v>
      </c>
      <c r="F108" s="107">
        <f t="shared" si="2"/>
        <v>7.859907542145538</v>
      </c>
      <c r="G108" s="97">
        <v>36</v>
      </c>
      <c r="H108" s="97">
        <v>75855</v>
      </c>
      <c r="I108" s="108">
        <f t="shared" si="4"/>
        <v>17.332819194515853</v>
      </c>
      <c r="J108" s="97">
        <v>31</v>
      </c>
      <c r="K108" s="109">
        <v>1286992.94</v>
      </c>
      <c r="L108" s="110">
        <f t="shared" si="3"/>
        <v>4.8965324506937809E-2</v>
      </c>
      <c r="M108" s="97">
        <v>28</v>
      </c>
      <c r="N108" s="103">
        <v>101019</v>
      </c>
      <c r="O108" s="92">
        <v>26283762.09</v>
      </c>
    </row>
    <row r="109" spans="1:15" ht="15.5" x14ac:dyDescent="0.35">
      <c r="A109">
        <v>2024</v>
      </c>
      <c r="B109" t="s">
        <v>1</v>
      </c>
      <c r="C109" t="s">
        <v>23</v>
      </c>
      <c r="D109" s="97">
        <v>54</v>
      </c>
      <c r="E109" s="106">
        <v>172048</v>
      </c>
      <c r="F109" s="107">
        <f t="shared" si="2"/>
        <v>6.4148253741981476</v>
      </c>
      <c r="G109" s="97">
        <v>45</v>
      </c>
      <c r="H109" s="97">
        <v>14161</v>
      </c>
      <c r="I109" s="108">
        <f t="shared" si="4"/>
        <v>12.149424475672623</v>
      </c>
      <c r="J109" s="97">
        <v>57</v>
      </c>
      <c r="K109" s="109">
        <v>153844</v>
      </c>
      <c r="L109" s="110">
        <f t="shared" si="3"/>
        <v>4.8687246491863199E-2</v>
      </c>
      <c r="M109" s="97">
        <v>29</v>
      </c>
      <c r="N109" s="103">
        <v>8418</v>
      </c>
      <c r="O109" s="92">
        <v>3159841.870000001</v>
      </c>
    </row>
    <row r="110" spans="1:15" ht="15.5" x14ac:dyDescent="0.35">
      <c r="A110">
        <v>2024</v>
      </c>
      <c r="B110" t="s">
        <v>1</v>
      </c>
      <c r="C110" t="s">
        <v>92</v>
      </c>
      <c r="D110" s="97">
        <v>85</v>
      </c>
      <c r="E110" s="106">
        <v>157876.47</v>
      </c>
      <c r="F110" s="107">
        <f t="shared" si="2"/>
        <v>8.2548315043216469</v>
      </c>
      <c r="G110" s="97">
        <v>32</v>
      </c>
      <c r="H110" s="97">
        <v>11638</v>
      </c>
      <c r="I110" s="108">
        <f t="shared" si="4"/>
        <v>13.565601477917168</v>
      </c>
      <c r="J110" s="97">
        <v>46</v>
      </c>
      <c r="K110" s="109">
        <v>141614.04999999999</v>
      </c>
      <c r="L110" s="110">
        <f t="shared" si="3"/>
        <v>4.798023846685763E-2</v>
      </c>
      <c r="M110" s="97">
        <v>30</v>
      </c>
      <c r="N110" s="103">
        <v>10297</v>
      </c>
      <c r="O110" s="92">
        <v>2951507.8400000022</v>
      </c>
    </row>
    <row r="111" spans="1:15" ht="15.5" x14ac:dyDescent="0.35">
      <c r="A111">
        <v>2024</v>
      </c>
      <c r="B111" s="94" t="s">
        <v>1</v>
      </c>
      <c r="C111" t="s">
        <v>60</v>
      </c>
      <c r="D111" s="97">
        <v>105</v>
      </c>
      <c r="E111" s="106">
        <v>158487</v>
      </c>
      <c r="F111" s="107">
        <f t="shared" si="2"/>
        <v>11.059616599957868</v>
      </c>
      <c r="G111" s="97">
        <v>18</v>
      </c>
      <c r="H111" s="97">
        <v>6525</v>
      </c>
      <c r="I111" s="108">
        <f t="shared" si="4"/>
        <v>24.289195402298851</v>
      </c>
      <c r="J111" s="97">
        <v>11</v>
      </c>
      <c r="K111" s="109">
        <v>145693</v>
      </c>
      <c r="L111" s="110">
        <f t="shared" si="3"/>
        <v>4.7155803320518393E-2</v>
      </c>
      <c r="M111" s="97">
        <v>31</v>
      </c>
      <c r="N111" s="103">
        <v>9494</v>
      </c>
      <c r="O111" s="92">
        <v>3089609.120000002</v>
      </c>
    </row>
    <row r="112" spans="1:15" ht="15.5" x14ac:dyDescent="0.35">
      <c r="A112">
        <v>2024</v>
      </c>
      <c r="B112" s="94" t="s">
        <v>1</v>
      </c>
      <c r="C112" t="s">
        <v>54</v>
      </c>
      <c r="D112" s="97">
        <v>13</v>
      </c>
      <c r="E112" s="106">
        <v>34977</v>
      </c>
      <c r="F112" s="107">
        <f t="shared" si="2"/>
        <v>2.9639762881896945</v>
      </c>
      <c r="G112" s="97">
        <v>68</v>
      </c>
      <c r="H112" s="97">
        <v>2100</v>
      </c>
      <c r="I112" s="108">
        <f t="shared" si="4"/>
        <v>16.655714285714286</v>
      </c>
      <c r="J112" s="97">
        <v>32</v>
      </c>
      <c r="K112" s="109">
        <v>34977</v>
      </c>
      <c r="L112" s="110">
        <f t="shared" si="3"/>
        <v>4.6779505801811581E-2</v>
      </c>
      <c r="M112" s="97">
        <v>32</v>
      </c>
      <c r="N112" s="103">
        <v>4386</v>
      </c>
      <c r="O112" s="92">
        <v>747699.22000000009</v>
      </c>
    </row>
    <row r="113" spans="1:15" ht="15.5" x14ac:dyDescent="0.35">
      <c r="A113">
        <v>2024</v>
      </c>
      <c r="B113" t="s">
        <v>1</v>
      </c>
      <c r="C113" t="s">
        <v>43</v>
      </c>
      <c r="D113" s="97">
        <v>67</v>
      </c>
      <c r="E113" s="106">
        <v>129097</v>
      </c>
      <c r="F113" s="107">
        <f t="shared" si="2"/>
        <v>4.8410404624277454</v>
      </c>
      <c r="G113" s="97">
        <v>61</v>
      </c>
      <c r="H113" s="97">
        <v>5776</v>
      </c>
      <c r="I113" s="108">
        <f t="shared" si="4"/>
        <v>22.350588642659279</v>
      </c>
      <c r="J113" s="97">
        <v>16</v>
      </c>
      <c r="K113" s="109">
        <v>129097</v>
      </c>
      <c r="L113" s="110">
        <f t="shared" si="3"/>
        <v>4.5590130204553013E-2</v>
      </c>
      <c r="M113" s="97">
        <v>33</v>
      </c>
      <c r="N113" s="103">
        <v>13840</v>
      </c>
      <c r="O113" s="92">
        <v>2831687.46</v>
      </c>
    </row>
    <row r="114" spans="1:15" ht="15.5" x14ac:dyDescent="0.35">
      <c r="A114">
        <v>2024</v>
      </c>
      <c r="B114" t="s">
        <v>1</v>
      </c>
      <c r="C114" t="s">
        <v>27</v>
      </c>
      <c r="D114" s="97">
        <v>99</v>
      </c>
      <c r="E114" s="106">
        <v>172702</v>
      </c>
      <c r="F114" s="107">
        <f t="shared" si="2"/>
        <v>7.9858030168589167</v>
      </c>
      <c r="G114" s="97">
        <v>35</v>
      </c>
      <c r="H114" s="97">
        <v>14920</v>
      </c>
      <c r="I114" s="108">
        <f t="shared" si="4"/>
        <v>11.57520107238606</v>
      </c>
      <c r="J114" s="97">
        <v>64</v>
      </c>
      <c r="K114" s="109">
        <v>150592</v>
      </c>
      <c r="L114" s="110">
        <f t="shared" si="3"/>
        <v>4.4766252885113093E-2</v>
      </c>
      <c r="M114" s="97">
        <v>34</v>
      </c>
      <c r="N114" s="103">
        <v>12397</v>
      </c>
      <c r="O114" s="92">
        <v>3363962.59</v>
      </c>
    </row>
    <row r="115" spans="1:15" ht="15.5" x14ac:dyDescent="0.35">
      <c r="A115">
        <v>2024</v>
      </c>
      <c r="B115" s="94" t="s">
        <v>1</v>
      </c>
      <c r="C115" t="s">
        <v>20</v>
      </c>
      <c r="D115" s="97">
        <v>258</v>
      </c>
      <c r="E115" s="106">
        <v>208119.3</v>
      </c>
      <c r="F115" s="107">
        <f t="shared" si="2"/>
        <v>19.272428475386569</v>
      </c>
      <c r="G115" s="97">
        <v>4</v>
      </c>
      <c r="H115" s="97">
        <v>17786.259999999998</v>
      </c>
      <c r="I115" s="108">
        <f t="shared" si="4"/>
        <v>11.70112772443448</v>
      </c>
      <c r="J115" s="97">
        <v>61</v>
      </c>
      <c r="K115" s="109">
        <v>193108</v>
      </c>
      <c r="L115" s="110">
        <f t="shared" si="3"/>
        <v>4.44284171332337E-2</v>
      </c>
      <c r="M115" s="97">
        <v>35</v>
      </c>
      <c r="N115" s="103">
        <v>13387</v>
      </c>
      <c r="O115" s="92">
        <v>4346497.410000002</v>
      </c>
    </row>
    <row r="116" spans="1:15" ht="15.5" x14ac:dyDescent="0.35">
      <c r="A116">
        <v>2024</v>
      </c>
      <c r="B116" s="94" t="s">
        <v>1</v>
      </c>
      <c r="C116" t="s">
        <v>42</v>
      </c>
      <c r="D116" s="97">
        <v>16</v>
      </c>
      <c r="E116" s="106">
        <v>35174.57</v>
      </c>
      <c r="F116" s="107">
        <f t="shared" si="2"/>
        <v>2.739256976545112</v>
      </c>
      <c r="G116" s="97">
        <v>70</v>
      </c>
      <c r="H116" s="97">
        <v>1848</v>
      </c>
      <c r="I116" s="108">
        <f t="shared" si="4"/>
        <v>19.033858225108226</v>
      </c>
      <c r="J116" s="97">
        <v>25</v>
      </c>
      <c r="K116" s="109">
        <v>35174.57</v>
      </c>
      <c r="L116" s="110">
        <f t="shared" si="3"/>
        <v>4.3959349196218335E-2</v>
      </c>
      <c r="M116" s="97">
        <v>36</v>
      </c>
      <c r="N116" s="103">
        <v>5841</v>
      </c>
      <c r="O116" s="92">
        <v>800161.29999999958</v>
      </c>
    </row>
    <row r="117" spans="1:15" ht="15.5" x14ac:dyDescent="0.35">
      <c r="A117">
        <v>2024</v>
      </c>
      <c r="B117" s="94" t="s">
        <v>1</v>
      </c>
      <c r="C117" t="s">
        <v>48</v>
      </c>
      <c r="D117" s="97">
        <v>8</v>
      </c>
      <c r="E117" s="106">
        <v>14147</v>
      </c>
      <c r="F117" s="107">
        <f t="shared" si="2"/>
        <v>4.9200492004920049</v>
      </c>
      <c r="G117" s="97">
        <v>60</v>
      </c>
      <c r="H117" s="97">
        <v>1280</v>
      </c>
      <c r="I117" s="108">
        <f t="shared" si="4"/>
        <v>11.05234375</v>
      </c>
      <c r="J117" s="97">
        <v>66</v>
      </c>
      <c r="K117" s="109">
        <v>12661</v>
      </c>
      <c r="L117" s="110">
        <f t="shared" si="3"/>
        <v>4.3646535114587257E-2</v>
      </c>
      <c r="M117" s="97">
        <v>37</v>
      </c>
      <c r="N117" s="103">
        <v>1626</v>
      </c>
      <c r="O117" s="92">
        <v>290080.29999999987</v>
      </c>
    </row>
    <row r="118" spans="1:15" ht="15.5" x14ac:dyDescent="0.35">
      <c r="A118">
        <v>2024</v>
      </c>
      <c r="B118" t="s">
        <v>1</v>
      </c>
      <c r="C118" t="s">
        <v>65</v>
      </c>
      <c r="D118" s="97">
        <v>101</v>
      </c>
      <c r="E118" s="106">
        <v>180020</v>
      </c>
      <c r="F118" s="107">
        <f t="shared" si="2"/>
        <v>6.4376314615335586</v>
      </c>
      <c r="G118" s="97">
        <v>44</v>
      </c>
      <c r="H118" s="97">
        <v>20302</v>
      </c>
      <c r="I118" s="108">
        <f t="shared" si="4"/>
        <v>8.8671066889961576</v>
      </c>
      <c r="J118" s="97">
        <v>73</v>
      </c>
      <c r="K118" s="109">
        <v>172800</v>
      </c>
      <c r="L118" s="110">
        <f t="shared" si="3"/>
        <v>4.281241100181149E-2</v>
      </c>
      <c r="M118" s="97">
        <v>38</v>
      </c>
      <c r="N118" s="103">
        <v>15689</v>
      </c>
      <c r="O118" s="92">
        <v>4036212.7699999991</v>
      </c>
    </row>
    <row r="119" spans="1:15" ht="15.5" x14ac:dyDescent="0.35">
      <c r="A119">
        <v>2024</v>
      </c>
      <c r="B119" s="94" t="s">
        <v>1</v>
      </c>
      <c r="C119" t="s">
        <v>70</v>
      </c>
      <c r="D119" s="97">
        <v>34</v>
      </c>
      <c r="E119" s="106">
        <v>69790</v>
      </c>
      <c r="F119" s="107">
        <f t="shared" si="2"/>
        <v>5.7114060137745675</v>
      </c>
      <c r="G119" s="97">
        <v>54</v>
      </c>
      <c r="H119" s="97">
        <v>5070</v>
      </c>
      <c r="I119" s="108">
        <f t="shared" si="4"/>
        <v>13.765285996055226</v>
      </c>
      <c r="J119" s="97">
        <v>43</v>
      </c>
      <c r="K119" s="109">
        <v>69790</v>
      </c>
      <c r="L119" s="110">
        <f t="shared" si="3"/>
        <v>4.0770429202441782E-2</v>
      </c>
      <c r="M119" s="97">
        <v>39</v>
      </c>
      <c r="N119" s="103">
        <v>5953</v>
      </c>
      <c r="O119" s="92">
        <v>1711779.87</v>
      </c>
    </row>
    <row r="120" spans="1:15" ht="15.5" x14ac:dyDescent="0.35">
      <c r="A120">
        <v>2024</v>
      </c>
      <c r="B120" t="s">
        <v>1</v>
      </c>
      <c r="C120" t="s">
        <v>47</v>
      </c>
      <c r="D120" s="97">
        <v>86</v>
      </c>
      <c r="E120" s="106">
        <v>154212.54999999999</v>
      </c>
      <c r="F120" s="107">
        <f t="shared" si="2"/>
        <v>5.057930953361172</v>
      </c>
      <c r="G120" s="97">
        <v>59</v>
      </c>
      <c r="H120" s="97">
        <v>1854</v>
      </c>
      <c r="I120" s="108">
        <f t="shared" si="4"/>
        <v>83.178290183387261</v>
      </c>
      <c r="J120" s="97">
        <v>1</v>
      </c>
      <c r="K120" s="109">
        <v>146798.54999999999</v>
      </c>
      <c r="L120" s="110">
        <f t="shared" si="3"/>
        <v>4.0722914323648496E-2</v>
      </c>
      <c r="M120" s="97">
        <v>40</v>
      </c>
      <c r="N120" s="103">
        <v>17003</v>
      </c>
      <c r="O120" s="92">
        <v>3604814.4499999979</v>
      </c>
    </row>
    <row r="121" spans="1:15" ht="15.5" x14ac:dyDescent="0.35">
      <c r="A121">
        <v>2024</v>
      </c>
      <c r="B121" s="94" t="s">
        <v>1</v>
      </c>
      <c r="C121" t="s">
        <v>83</v>
      </c>
      <c r="D121" s="97">
        <v>71</v>
      </c>
      <c r="E121" s="106">
        <v>138853.38</v>
      </c>
      <c r="F121" s="107">
        <f t="shared" si="2"/>
        <v>6.680466691757621</v>
      </c>
      <c r="G121" s="97">
        <v>41</v>
      </c>
      <c r="H121" s="97">
        <v>14161</v>
      </c>
      <c r="I121" s="108">
        <f t="shared" si="4"/>
        <v>9.8053371937010105</v>
      </c>
      <c r="J121" s="97">
        <v>70</v>
      </c>
      <c r="K121" s="109">
        <v>134938.65</v>
      </c>
      <c r="L121" s="110">
        <f t="shared" si="3"/>
        <v>4.0652977342046981E-2</v>
      </c>
      <c r="M121" s="97">
        <v>41</v>
      </c>
      <c r="N121" s="103">
        <v>10628</v>
      </c>
      <c r="O121" s="92">
        <v>3319280.87</v>
      </c>
    </row>
    <row r="122" spans="1:15" ht="15.5" x14ac:dyDescent="0.35">
      <c r="A122">
        <v>2024</v>
      </c>
      <c r="B122" s="94" t="s">
        <v>1</v>
      </c>
      <c r="C122" t="s">
        <v>22</v>
      </c>
      <c r="D122" s="97">
        <v>53</v>
      </c>
      <c r="E122" s="106">
        <v>149094.32</v>
      </c>
      <c r="F122" s="107">
        <f t="shared" si="2"/>
        <v>2.9152915291529156</v>
      </c>
      <c r="G122" s="97">
        <v>69</v>
      </c>
      <c r="H122" s="97">
        <v>6671</v>
      </c>
      <c r="I122" s="108">
        <f t="shared" si="4"/>
        <v>22.349620746514766</v>
      </c>
      <c r="J122" s="97">
        <v>17</v>
      </c>
      <c r="K122" s="109">
        <v>129567.75</v>
      </c>
      <c r="L122" s="110">
        <f t="shared" si="3"/>
        <v>4.0374427167155898E-2</v>
      </c>
      <c r="M122" s="97">
        <v>42</v>
      </c>
      <c r="N122" s="103">
        <v>18180</v>
      </c>
      <c r="O122" s="92">
        <v>3209153.8899999992</v>
      </c>
    </row>
    <row r="123" spans="1:15" ht="15.5" x14ac:dyDescent="0.35">
      <c r="A123">
        <v>2024</v>
      </c>
      <c r="B123" t="s">
        <v>1</v>
      </c>
      <c r="C123" t="s">
        <v>86</v>
      </c>
      <c r="D123" s="97">
        <v>169</v>
      </c>
      <c r="E123" s="106">
        <v>240138.5</v>
      </c>
      <c r="F123" s="107">
        <f t="shared" si="2"/>
        <v>9.8027842227378201</v>
      </c>
      <c r="G123" s="97">
        <v>28</v>
      </c>
      <c r="H123" s="97">
        <v>13534</v>
      </c>
      <c r="I123" s="108">
        <f t="shared" si="4"/>
        <v>17.743350081276784</v>
      </c>
      <c r="J123" s="97">
        <v>28</v>
      </c>
      <c r="K123" s="109">
        <v>194680</v>
      </c>
      <c r="L123" s="110">
        <f t="shared" si="3"/>
        <v>3.989950792048369E-2</v>
      </c>
      <c r="M123" s="97">
        <v>43</v>
      </c>
      <c r="N123" s="103">
        <v>17240</v>
      </c>
      <c r="O123" s="92">
        <v>4879258.1700000064</v>
      </c>
    </row>
    <row r="124" spans="1:15" ht="15.5" x14ac:dyDescent="0.35">
      <c r="A124">
        <v>2024</v>
      </c>
      <c r="B124" s="94" t="s">
        <v>1</v>
      </c>
      <c r="C124" t="s">
        <v>56</v>
      </c>
      <c r="D124" s="97">
        <v>111</v>
      </c>
      <c r="E124" s="106">
        <v>93594.28</v>
      </c>
      <c r="F124" s="107">
        <f t="shared" si="2"/>
        <v>10.397152491569877</v>
      </c>
      <c r="G124" s="97">
        <v>22</v>
      </c>
      <c r="H124" s="97">
        <v>7364.5</v>
      </c>
      <c r="I124" s="108">
        <f t="shared" si="4"/>
        <v>12.708843777581642</v>
      </c>
      <c r="J124" s="97">
        <v>51</v>
      </c>
      <c r="K124" s="109">
        <v>86229.78</v>
      </c>
      <c r="L124" s="110">
        <f t="shared" si="3"/>
        <v>3.8308323401672666E-2</v>
      </c>
      <c r="M124" s="97">
        <v>44</v>
      </c>
      <c r="N124" s="103">
        <v>10676</v>
      </c>
      <c r="O124" s="92">
        <v>2250941.1099999989</v>
      </c>
    </row>
    <row r="125" spans="1:15" ht="15.5" x14ac:dyDescent="0.35">
      <c r="A125">
        <v>2024</v>
      </c>
      <c r="B125" s="94" t="s">
        <v>1</v>
      </c>
      <c r="C125" t="s">
        <v>75</v>
      </c>
      <c r="D125" s="97">
        <v>83</v>
      </c>
      <c r="E125" s="106">
        <v>139110.18</v>
      </c>
      <c r="F125" s="107">
        <f t="shared" si="2"/>
        <v>6.7097817299919154</v>
      </c>
      <c r="G125" s="97">
        <v>40</v>
      </c>
      <c r="H125" s="97">
        <v>11111.11</v>
      </c>
      <c r="I125" s="108">
        <f t="shared" si="4"/>
        <v>12.519917451991743</v>
      </c>
      <c r="J125" s="97">
        <v>53</v>
      </c>
      <c r="K125" s="109">
        <v>118912.82</v>
      </c>
      <c r="L125" s="110">
        <f t="shared" si="3"/>
        <v>3.7664759817940784E-2</v>
      </c>
      <c r="M125" s="97">
        <v>45</v>
      </c>
      <c r="N125" s="103">
        <v>12370</v>
      </c>
      <c r="O125" s="92">
        <v>3157137.3499999992</v>
      </c>
    </row>
    <row r="126" spans="1:15" ht="15.5" x14ac:dyDescent="0.35">
      <c r="A126">
        <v>2024</v>
      </c>
      <c r="B126" t="s">
        <v>1</v>
      </c>
      <c r="C126" t="s">
        <v>25</v>
      </c>
      <c r="D126" s="97">
        <v>27</v>
      </c>
      <c r="E126" s="106">
        <v>65056.52</v>
      </c>
      <c r="F126" s="107">
        <f t="shared" si="2"/>
        <v>3.5785288270377733</v>
      </c>
      <c r="G126" s="97">
        <v>67</v>
      </c>
      <c r="H126" s="97">
        <v>5717</v>
      </c>
      <c r="I126" s="108">
        <f t="shared" si="4"/>
        <v>11.37948574427147</v>
      </c>
      <c r="J126" s="97">
        <v>65</v>
      </c>
      <c r="K126" s="109">
        <v>57213.52</v>
      </c>
      <c r="L126" s="110">
        <f t="shared" si="3"/>
        <v>3.7499762978194892E-2</v>
      </c>
      <c r="M126" s="97">
        <v>46</v>
      </c>
      <c r="N126" s="103">
        <v>7545</v>
      </c>
      <c r="O126" s="92">
        <v>1525703.51</v>
      </c>
    </row>
    <row r="127" spans="1:15" ht="15.5" x14ac:dyDescent="0.35">
      <c r="A127">
        <v>2024</v>
      </c>
      <c r="B127" s="94" t="s">
        <v>1</v>
      </c>
      <c r="C127" t="s">
        <v>38</v>
      </c>
      <c r="D127" s="97">
        <v>208</v>
      </c>
      <c r="E127" s="106">
        <v>426900</v>
      </c>
      <c r="F127" s="107">
        <f t="shared" si="2"/>
        <v>6.2215841110313468</v>
      </c>
      <c r="G127" s="97">
        <v>50</v>
      </c>
      <c r="H127" s="97">
        <v>39336.5</v>
      </c>
      <c r="I127" s="108">
        <f t="shared" si="4"/>
        <v>10.852516110991065</v>
      </c>
      <c r="J127" s="97">
        <v>67</v>
      </c>
      <c r="K127" s="109">
        <v>393233</v>
      </c>
      <c r="L127" s="110">
        <f t="shared" si="3"/>
        <v>3.7133143456115292E-2</v>
      </c>
      <c r="M127" s="97">
        <v>47</v>
      </c>
      <c r="N127" s="103">
        <v>33432</v>
      </c>
      <c r="O127" s="92">
        <v>10589811.780000011</v>
      </c>
    </row>
    <row r="128" spans="1:15" ht="15.5" x14ac:dyDescent="0.35">
      <c r="A128">
        <v>2024</v>
      </c>
      <c r="B128" s="94" t="s">
        <v>1</v>
      </c>
      <c r="C128" t="s">
        <v>73</v>
      </c>
      <c r="D128" s="97">
        <v>152</v>
      </c>
      <c r="E128" s="106">
        <v>271945.42</v>
      </c>
      <c r="F128" s="107">
        <f t="shared" si="2"/>
        <v>5.8338130876990979</v>
      </c>
      <c r="G128" s="97">
        <v>53</v>
      </c>
      <c r="H128" s="97">
        <v>8075</v>
      </c>
      <c r="I128" s="108">
        <f t="shared" si="4"/>
        <v>33.677451393188854</v>
      </c>
      <c r="J128" s="97">
        <v>7</v>
      </c>
      <c r="K128" s="109">
        <v>185013.61</v>
      </c>
      <c r="L128" s="110">
        <f t="shared" si="3"/>
        <v>3.6817277936376902E-2</v>
      </c>
      <c r="M128" s="97">
        <v>48</v>
      </c>
      <c r="N128" s="103">
        <v>26055</v>
      </c>
      <c r="O128" s="92">
        <v>5025184.3800000036</v>
      </c>
    </row>
    <row r="129" spans="1:15" ht="15.5" x14ac:dyDescent="0.35">
      <c r="A129">
        <v>2024</v>
      </c>
      <c r="B129" t="s">
        <v>1</v>
      </c>
      <c r="C129" t="s">
        <v>71</v>
      </c>
      <c r="D129" s="97">
        <v>54</v>
      </c>
      <c r="E129" s="106">
        <v>66862</v>
      </c>
      <c r="F129" s="107">
        <f t="shared" si="2"/>
        <v>12.306289881494987</v>
      </c>
      <c r="G129" s="97">
        <v>14</v>
      </c>
      <c r="H129" s="97">
        <v>8031</v>
      </c>
      <c r="I129" s="108">
        <f t="shared" si="4"/>
        <v>8.3254887311667289</v>
      </c>
      <c r="J129" s="97">
        <v>76</v>
      </c>
      <c r="K129" s="109">
        <v>56359</v>
      </c>
      <c r="L129" s="110">
        <f t="shared" si="3"/>
        <v>3.6216097603318023E-2</v>
      </c>
      <c r="M129" s="97">
        <v>49</v>
      </c>
      <c r="N129" s="103">
        <v>4388</v>
      </c>
      <c r="O129" s="92">
        <v>1556186.44</v>
      </c>
    </row>
    <row r="130" spans="1:15" ht="15.5" x14ac:dyDescent="0.35">
      <c r="A130">
        <v>2024</v>
      </c>
      <c r="B130" t="s">
        <v>1</v>
      </c>
      <c r="C130" t="s">
        <v>63</v>
      </c>
      <c r="D130" s="97">
        <v>22</v>
      </c>
      <c r="E130" s="106">
        <v>32655</v>
      </c>
      <c r="F130" s="107">
        <f t="shared" ref="F130:F193" si="5">(D130/N130)*1000</f>
        <v>4.1044776119402986</v>
      </c>
      <c r="G130" s="97">
        <v>63</v>
      </c>
      <c r="H130" s="97">
        <v>1683</v>
      </c>
      <c r="I130" s="108">
        <f t="shared" si="4"/>
        <v>19.402852049910873</v>
      </c>
      <c r="J130" s="97">
        <v>23</v>
      </c>
      <c r="K130" s="109">
        <v>28127</v>
      </c>
      <c r="L130" s="110">
        <f t="shared" ref="L130:L193" si="6">K130/O130</f>
        <v>3.592169858970775E-2</v>
      </c>
      <c r="M130" s="97">
        <v>50</v>
      </c>
      <c r="N130" s="103">
        <v>5360</v>
      </c>
      <c r="O130" s="92">
        <v>783008.63000000012</v>
      </c>
    </row>
    <row r="131" spans="1:15" ht="15.5" x14ac:dyDescent="0.35">
      <c r="A131">
        <v>2024</v>
      </c>
      <c r="B131" s="94" t="s">
        <v>1</v>
      </c>
      <c r="C131" t="s">
        <v>81</v>
      </c>
      <c r="D131" s="97">
        <v>76</v>
      </c>
      <c r="E131" s="106">
        <v>106885.39</v>
      </c>
      <c r="F131" s="107">
        <f t="shared" si="5"/>
        <v>6.0751398880895282</v>
      </c>
      <c r="G131" s="97">
        <v>51</v>
      </c>
      <c r="H131" s="97">
        <v>6432</v>
      </c>
      <c r="I131" s="108">
        <f t="shared" si="4"/>
        <v>16.61775342039801</v>
      </c>
      <c r="J131" s="97">
        <v>33</v>
      </c>
      <c r="K131" s="109">
        <v>90934.39</v>
      </c>
      <c r="L131" s="110">
        <f t="shared" si="6"/>
        <v>3.545050143313417E-2</v>
      </c>
      <c r="M131" s="97">
        <v>51</v>
      </c>
      <c r="N131" s="103">
        <v>12510</v>
      </c>
      <c r="O131" s="92">
        <v>2565108.7100000018</v>
      </c>
    </row>
    <row r="132" spans="1:15" ht="15.5" x14ac:dyDescent="0.35">
      <c r="A132">
        <v>2024</v>
      </c>
      <c r="B132" t="s">
        <v>1</v>
      </c>
      <c r="C132" t="s">
        <v>51</v>
      </c>
      <c r="D132" s="97">
        <v>56</v>
      </c>
      <c r="E132" s="106">
        <v>76822.66</v>
      </c>
      <c r="F132" s="107">
        <f t="shared" si="5"/>
        <v>7.5726842461122379</v>
      </c>
      <c r="G132" s="97">
        <v>37</v>
      </c>
      <c r="H132" s="97">
        <v>8128</v>
      </c>
      <c r="I132" s="108">
        <f t="shared" si="4"/>
        <v>9.4516067913385839</v>
      </c>
      <c r="J132" s="97">
        <v>71</v>
      </c>
      <c r="K132" s="109">
        <v>76822.66</v>
      </c>
      <c r="L132" s="110">
        <f t="shared" si="6"/>
        <v>3.5033134739305721E-2</v>
      </c>
      <c r="M132" s="97">
        <v>52</v>
      </c>
      <c r="N132" s="103">
        <v>7395</v>
      </c>
      <c r="O132" s="92">
        <v>2192857.1500000018</v>
      </c>
    </row>
    <row r="133" spans="1:15" ht="15.5" x14ac:dyDescent="0.35">
      <c r="A133">
        <v>2024</v>
      </c>
      <c r="B133" s="94" t="s">
        <v>1</v>
      </c>
      <c r="C133" t="s">
        <v>40</v>
      </c>
      <c r="D133" s="97">
        <v>41</v>
      </c>
      <c r="E133" s="106">
        <v>60467</v>
      </c>
      <c r="F133" s="107">
        <f t="shared" si="5"/>
        <v>6.3536339686967302</v>
      </c>
      <c r="G133" s="97">
        <v>46</v>
      </c>
      <c r="H133" s="97">
        <v>3337</v>
      </c>
      <c r="I133" s="108">
        <f t="shared" si="4"/>
        <v>18.120167815403057</v>
      </c>
      <c r="J133" s="97">
        <v>27</v>
      </c>
      <c r="K133" s="109">
        <v>45050</v>
      </c>
      <c r="L133" s="110">
        <f t="shared" si="6"/>
        <v>3.4053557378981796E-2</v>
      </c>
      <c r="M133" s="97">
        <v>53</v>
      </c>
      <c r="N133" s="103">
        <v>6453</v>
      </c>
      <c r="O133" s="92">
        <v>1322916.120000001</v>
      </c>
    </row>
    <row r="134" spans="1:15" ht="15.5" x14ac:dyDescent="0.35">
      <c r="A134">
        <v>2024</v>
      </c>
      <c r="B134" t="s">
        <v>1</v>
      </c>
      <c r="C134" t="s">
        <v>61</v>
      </c>
      <c r="D134" s="97">
        <v>183</v>
      </c>
      <c r="E134" s="106">
        <v>189137.83</v>
      </c>
      <c r="F134" s="107">
        <f t="shared" si="5"/>
        <v>13.594829507466013</v>
      </c>
      <c r="G134" s="97">
        <v>12</v>
      </c>
      <c r="H134" s="97">
        <v>16104</v>
      </c>
      <c r="I134" s="108">
        <f t="shared" si="4"/>
        <v>11.744773348236462</v>
      </c>
      <c r="J134" s="97">
        <v>60</v>
      </c>
      <c r="K134" s="109">
        <v>163556.53</v>
      </c>
      <c r="L134" s="110">
        <f t="shared" si="6"/>
        <v>3.3414271091364897E-2</v>
      </c>
      <c r="M134" s="97">
        <v>54</v>
      </c>
      <c r="N134" s="103">
        <v>13461</v>
      </c>
      <c r="O134" s="92">
        <v>4894810.6499999994</v>
      </c>
    </row>
    <row r="135" spans="1:15" ht="15.5" x14ac:dyDescent="0.35">
      <c r="A135">
        <v>2024</v>
      </c>
      <c r="B135" s="94" t="s">
        <v>1</v>
      </c>
      <c r="C135" t="s">
        <v>62</v>
      </c>
      <c r="D135" s="97">
        <v>352</v>
      </c>
      <c r="E135" s="106">
        <v>528486.30000000005</v>
      </c>
      <c r="F135" s="107">
        <f t="shared" si="5"/>
        <v>6.6791901481945315</v>
      </c>
      <c r="G135" s="97">
        <v>42</v>
      </c>
      <c r="H135" s="97">
        <v>51585</v>
      </c>
      <c r="I135" s="108">
        <f t="shared" si="4"/>
        <v>10.244960744402443</v>
      </c>
      <c r="J135" s="97">
        <v>69</v>
      </c>
      <c r="K135" s="109">
        <v>453842.6</v>
      </c>
      <c r="L135" s="110">
        <f t="shared" si="6"/>
        <v>3.2710565850237724E-2</v>
      </c>
      <c r="M135" s="97">
        <v>55</v>
      </c>
      <c r="N135" s="103">
        <v>52701</v>
      </c>
      <c r="O135" s="92">
        <v>13874495.54000001</v>
      </c>
    </row>
    <row r="136" spans="1:15" ht="15.5" x14ac:dyDescent="0.35">
      <c r="A136">
        <v>2024</v>
      </c>
      <c r="B136" s="94" t="s">
        <v>1</v>
      </c>
      <c r="C136" t="s">
        <v>58</v>
      </c>
      <c r="D136" s="97">
        <v>60</v>
      </c>
      <c r="E136" s="106">
        <v>124928</v>
      </c>
      <c r="F136" s="107">
        <f t="shared" si="5"/>
        <v>7.4608306391444916</v>
      </c>
      <c r="G136" s="97">
        <v>38</v>
      </c>
      <c r="H136" s="97">
        <v>7778</v>
      </c>
      <c r="I136" s="108">
        <f t="shared" si="4"/>
        <v>16.061712522499356</v>
      </c>
      <c r="J136" s="97">
        <v>34</v>
      </c>
      <c r="K136" s="109">
        <v>104214</v>
      </c>
      <c r="L136" s="110">
        <f t="shared" si="6"/>
        <v>3.2214514353398623E-2</v>
      </c>
      <c r="M136" s="97">
        <v>56</v>
      </c>
      <c r="N136" s="103">
        <v>8042</v>
      </c>
      <c r="O136" s="92">
        <v>3235001.4299999978</v>
      </c>
    </row>
    <row r="137" spans="1:15" ht="15.5" x14ac:dyDescent="0.35">
      <c r="A137">
        <v>2024</v>
      </c>
      <c r="B137" t="s">
        <v>1</v>
      </c>
      <c r="C137" t="s">
        <v>31</v>
      </c>
      <c r="D137" s="97">
        <v>36</v>
      </c>
      <c r="E137" s="106">
        <v>65920.289999999994</v>
      </c>
      <c r="F137" s="107">
        <f t="shared" si="5"/>
        <v>7.9946702198534316</v>
      </c>
      <c r="G137" s="97">
        <v>34</v>
      </c>
      <c r="H137" s="97">
        <v>2832</v>
      </c>
      <c r="I137" s="108">
        <f t="shared" si="4"/>
        <v>23.27693855932203</v>
      </c>
      <c r="J137" s="97">
        <v>14</v>
      </c>
      <c r="K137" s="109">
        <v>62823.29</v>
      </c>
      <c r="L137" s="110">
        <f t="shared" si="6"/>
        <v>3.184692026677239E-2</v>
      </c>
      <c r="M137" s="97">
        <v>57</v>
      </c>
      <c r="N137" s="103">
        <v>4503</v>
      </c>
      <c r="O137" s="92">
        <v>1972664.5299999991</v>
      </c>
    </row>
    <row r="138" spans="1:15" ht="15.5" x14ac:dyDescent="0.35">
      <c r="A138">
        <v>2024</v>
      </c>
      <c r="B138" t="s">
        <v>1</v>
      </c>
      <c r="C138" t="s">
        <v>59</v>
      </c>
      <c r="D138" s="97">
        <v>48</v>
      </c>
      <c r="E138" s="106">
        <v>71800</v>
      </c>
      <c r="F138" s="107">
        <f t="shared" si="5"/>
        <v>6.25</v>
      </c>
      <c r="G138" s="97">
        <v>48</v>
      </c>
      <c r="H138" s="97">
        <v>6048</v>
      </c>
      <c r="I138" s="108">
        <f t="shared" si="4"/>
        <v>11.871693121693122</v>
      </c>
      <c r="J138" s="97">
        <v>59</v>
      </c>
      <c r="K138" s="109">
        <v>68000</v>
      </c>
      <c r="L138" s="110">
        <f t="shared" si="6"/>
        <v>3.1007480463463338E-2</v>
      </c>
      <c r="M138" s="97">
        <v>58</v>
      </c>
      <c r="N138" s="103">
        <v>7680</v>
      </c>
      <c r="O138" s="92">
        <v>2193019.2000000002</v>
      </c>
    </row>
    <row r="139" spans="1:15" ht="15.5" x14ac:dyDescent="0.35">
      <c r="A139">
        <v>2024</v>
      </c>
      <c r="B139" t="s">
        <v>1</v>
      </c>
      <c r="C139" t="s">
        <v>33</v>
      </c>
      <c r="D139" s="97">
        <v>30</v>
      </c>
      <c r="E139" s="106">
        <v>65893.64</v>
      </c>
      <c r="F139" s="107">
        <f t="shared" si="5"/>
        <v>5.4505813953488378</v>
      </c>
      <c r="G139" s="97">
        <v>57</v>
      </c>
      <c r="H139" s="97">
        <v>5252</v>
      </c>
      <c r="I139" s="108">
        <f t="shared" si="4"/>
        <v>12.546389946686975</v>
      </c>
      <c r="J139" s="97">
        <v>52</v>
      </c>
      <c r="K139" s="109">
        <v>61565.120000000003</v>
      </c>
      <c r="L139" s="110">
        <f t="shared" si="6"/>
        <v>3.0821004271467958E-2</v>
      </c>
      <c r="M139" s="97">
        <v>59</v>
      </c>
      <c r="N139" s="103">
        <v>5504</v>
      </c>
      <c r="O139" s="92">
        <v>1997505.320000001</v>
      </c>
    </row>
    <row r="140" spans="1:15" ht="15.5" x14ac:dyDescent="0.35">
      <c r="A140">
        <v>2024</v>
      </c>
      <c r="B140" t="s">
        <v>1</v>
      </c>
      <c r="C140" t="s">
        <v>76</v>
      </c>
      <c r="D140" s="97">
        <v>1697</v>
      </c>
      <c r="E140" s="106">
        <v>3768067</v>
      </c>
      <c r="F140" s="107">
        <f t="shared" si="5"/>
        <v>3.7087059522872905</v>
      </c>
      <c r="G140" s="97">
        <v>65</v>
      </c>
      <c r="H140" s="97">
        <v>137507</v>
      </c>
      <c r="I140" s="108">
        <f t="shared" si="4"/>
        <v>27.402728588362773</v>
      </c>
      <c r="J140" s="97">
        <v>10</v>
      </c>
      <c r="K140" s="109">
        <v>3612668</v>
      </c>
      <c r="L140" s="110">
        <f t="shared" si="6"/>
        <v>2.9794392725536457E-2</v>
      </c>
      <c r="M140" s="97">
        <v>60</v>
      </c>
      <c r="N140" s="103">
        <v>457572</v>
      </c>
      <c r="O140" s="92">
        <v>121253285.2500001</v>
      </c>
    </row>
    <row r="141" spans="1:15" ht="15.5" x14ac:dyDescent="0.35">
      <c r="A141">
        <v>2024</v>
      </c>
      <c r="B141" s="94" t="s">
        <v>1</v>
      </c>
      <c r="C141" t="s">
        <v>77</v>
      </c>
      <c r="D141" s="97">
        <v>69</v>
      </c>
      <c r="E141" s="106">
        <v>129773</v>
      </c>
      <c r="F141" s="107">
        <f t="shared" si="5"/>
        <v>6.2257511504105389</v>
      </c>
      <c r="G141" s="97">
        <v>49</v>
      </c>
      <c r="H141" s="97">
        <v>12144</v>
      </c>
      <c r="I141" s="108">
        <f t="shared" si="4"/>
        <v>10.686182476943346</v>
      </c>
      <c r="J141" s="97">
        <v>68</v>
      </c>
      <c r="K141" s="109">
        <v>115713</v>
      </c>
      <c r="L141" s="110">
        <f t="shared" si="6"/>
        <v>2.9450269650301304E-2</v>
      </c>
      <c r="M141" s="97">
        <v>61</v>
      </c>
      <c r="N141" s="103">
        <v>11083</v>
      </c>
      <c r="O141" s="92">
        <v>3929098.15</v>
      </c>
    </row>
    <row r="142" spans="1:15" ht="15.5" x14ac:dyDescent="0.35">
      <c r="A142">
        <v>2024</v>
      </c>
      <c r="B142" s="94" t="s">
        <v>1</v>
      </c>
      <c r="C142" t="s">
        <v>26</v>
      </c>
      <c r="D142" s="97">
        <v>234</v>
      </c>
      <c r="E142" s="106">
        <v>144048.24</v>
      </c>
      <c r="F142" s="107">
        <f t="shared" si="5"/>
        <v>18.05694883864496</v>
      </c>
      <c r="G142" s="97">
        <v>5</v>
      </c>
      <c r="H142" s="97">
        <v>8172.05</v>
      </c>
      <c r="I142" s="108">
        <f t="shared" si="4"/>
        <v>17.626940608537637</v>
      </c>
      <c r="J142" s="97">
        <v>29</v>
      </c>
      <c r="K142" s="109">
        <v>113977.74</v>
      </c>
      <c r="L142" s="110">
        <f t="shared" si="6"/>
        <v>2.9394298912972978E-2</v>
      </c>
      <c r="M142" s="97">
        <v>62</v>
      </c>
      <c r="N142" s="103">
        <v>12959</v>
      </c>
      <c r="O142" s="92">
        <v>3877545.7900000019</v>
      </c>
    </row>
    <row r="143" spans="1:15" ht="15.5" x14ac:dyDescent="0.35">
      <c r="A143">
        <v>2024</v>
      </c>
      <c r="B143" t="s">
        <v>1</v>
      </c>
      <c r="C143" t="s">
        <v>41</v>
      </c>
      <c r="D143" s="97">
        <v>14</v>
      </c>
      <c r="E143" s="106">
        <v>26331.84</v>
      </c>
      <c r="F143" s="107">
        <f t="shared" si="5"/>
        <v>5.5511498810467881</v>
      </c>
      <c r="G143" s="97">
        <v>55</v>
      </c>
      <c r="H143" s="97">
        <v>2032</v>
      </c>
      <c r="I143" s="108">
        <f t="shared" si="4"/>
        <v>12.958582677165355</v>
      </c>
      <c r="J143" s="97">
        <v>50</v>
      </c>
      <c r="K143" s="109">
        <v>24032.639999999999</v>
      </c>
      <c r="L143" s="110">
        <f t="shared" si="6"/>
        <v>2.8550221825585767E-2</v>
      </c>
      <c r="M143" s="97">
        <v>63</v>
      </c>
      <c r="N143" s="103">
        <v>2522</v>
      </c>
      <c r="O143" s="92">
        <v>841767.19</v>
      </c>
    </row>
    <row r="144" spans="1:15" ht="15.5" x14ac:dyDescent="0.35">
      <c r="A144">
        <v>2024</v>
      </c>
      <c r="B144" t="s">
        <v>1</v>
      </c>
      <c r="C144" t="s">
        <v>37</v>
      </c>
      <c r="D144" s="97">
        <v>19</v>
      </c>
      <c r="E144" s="106">
        <v>49350</v>
      </c>
      <c r="F144" s="107">
        <f t="shared" si="5"/>
        <v>2.420998980632008</v>
      </c>
      <c r="G144" s="97">
        <v>73</v>
      </c>
      <c r="H144" s="97">
        <v>2340</v>
      </c>
      <c r="I144" s="108">
        <f t="shared" si="4"/>
        <v>21.089743589743591</v>
      </c>
      <c r="J144" s="97">
        <v>19</v>
      </c>
      <c r="K144" s="109">
        <v>49350</v>
      </c>
      <c r="L144" s="110">
        <f t="shared" si="6"/>
        <v>2.7848660031955234E-2</v>
      </c>
      <c r="M144" s="97">
        <v>64</v>
      </c>
      <c r="N144" s="103">
        <v>7848</v>
      </c>
      <c r="O144" s="92">
        <v>1772078.080000001</v>
      </c>
    </row>
    <row r="145" spans="1:15" ht="15.5" x14ac:dyDescent="0.35">
      <c r="A145">
        <v>2024</v>
      </c>
      <c r="B145" s="94" t="s">
        <v>1</v>
      </c>
      <c r="C145" t="s">
        <v>24</v>
      </c>
      <c r="D145" s="97">
        <v>12</v>
      </c>
      <c r="E145" s="106">
        <v>56011</v>
      </c>
      <c r="F145" s="107">
        <f t="shared" si="5"/>
        <v>2.5327142254115658</v>
      </c>
      <c r="G145" s="97">
        <v>72</v>
      </c>
      <c r="H145" s="97">
        <v>2370</v>
      </c>
      <c r="I145" s="108">
        <f t="shared" ref="I145:I158" si="7">E145/H145</f>
        <v>23.633333333333333</v>
      </c>
      <c r="J145" s="97">
        <v>13</v>
      </c>
      <c r="K145" s="109">
        <v>53255</v>
      </c>
      <c r="L145" s="110">
        <f t="shared" si="6"/>
        <v>2.7044908549283327E-2</v>
      </c>
      <c r="M145" s="97">
        <v>65</v>
      </c>
      <c r="N145" s="103">
        <v>4738</v>
      </c>
      <c r="O145" s="92">
        <v>1969132.19</v>
      </c>
    </row>
    <row r="146" spans="1:15" ht="15.5" x14ac:dyDescent="0.35">
      <c r="A146">
        <v>2024</v>
      </c>
      <c r="B146" t="s">
        <v>1</v>
      </c>
      <c r="C146" t="s">
        <v>72</v>
      </c>
      <c r="D146" s="97">
        <v>49</v>
      </c>
      <c r="E146" s="106">
        <v>68469.73</v>
      </c>
      <c r="F146" s="107">
        <f t="shared" si="5"/>
        <v>4.1318829580909018</v>
      </c>
      <c r="G146" s="97">
        <v>62</v>
      </c>
      <c r="H146" s="97">
        <v>1337</v>
      </c>
      <c r="I146" s="108">
        <f t="shared" si="7"/>
        <v>51.211465968586381</v>
      </c>
      <c r="J146" s="97">
        <v>4</v>
      </c>
      <c r="K146" s="109">
        <v>60015.73</v>
      </c>
      <c r="L146" s="110">
        <f t="shared" si="6"/>
        <v>2.6396323688433792E-2</v>
      </c>
      <c r="M146" s="97">
        <v>66</v>
      </c>
      <c r="N146" s="103">
        <v>11859</v>
      </c>
      <c r="O146" s="92">
        <v>2273639.7200000011</v>
      </c>
    </row>
    <row r="147" spans="1:15" ht="15.5" x14ac:dyDescent="0.35">
      <c r="A147">
        <v>2024</v>
      </c>
      <c r="B147" t="s">
        <v>1</v>
      </c>
      <c r="C147" t="s">
        <v>67</v>
      </c>
      <c r="D147" s="97">
        <v>72</v>
      </c>
      <c r="E147" s="106">
        <v>104209.32</v>
      </c>
      <c r="F147" s="107">
        <f t="shared" si="5"/>
        <v>5.3242623678177914</v>
      </c>
      <c r="G147" s="97">
        <v>58</v>
      </c>
      <c r="H147" s="97">
        <v>3094</v>
      </c>
      <c r="I147" s="108">
        <f t="shared" si="7"/>
        <v>33.681098901098906</v>
      </c>
      <c r="J147" s="97">
        <v>6</v>
      </c>
      <c r="K147" s="109">
        <v>91833.32</v>
      </c>
      <c r="L147" s="110">
        <f t="shared" si="6"/>
        <v>2.3053197828106296E-2</v>
      </c>
      <c r="M147" s="97">
        <v>67</v>
      </c>
      <c r="N147" s="103">
        <v>13523</v>
      </c>
      <c r="O147" s="92">
        <v>3983539.3199999989</v>
      </c>
    </row>
    <row r="148" spans="1:15" ht="15.5" x14ac:dyDescent="0.35">
      <c r="A148">
        <v>2024</v>
      </c>
      <c r="B148" s="94" t="s">
        <v>1</v>
      </c>
      <c r="C148" t="s">
        <v>79</v>
      </c>
      <c r="D148" s="97">
        <v>28</v>
      </c>
      <c r="E148" s="106">
        <v>55235</v>
      </c>
      <c r="F148" s="107">
        <f t="shared" si="5"/>
        <v>2.1660091281813258</v>
      </c>
      <c r="G148" s="97">
        <v>74</v>
      </c>
      <c r="H148" s="97">
        <v>2688</v>
      </c>
      <c r="I148" s="108">
        <f t="shared" si="7"/>
        <v>20.54873511904762</v>
      </c>
      <c r="J148" s="97">
        <v>20</v>
      </c>
      <c r="K148" s="109">
        <v>50800</v>
      </c>
      <c r="L148" s="110">
        <f t="shared" si="6"/>
        <v>2.2956294527613889E-2</v>
      </c>
      <c r="M148" s="97">
        <v>68</v>
      </c>
      <c r="N148" s="103">
        <v>12927</v>
      </c>
      <c r="O148" s="92">
        <v>2212900.69</v>
      </c>
    </row>
    <row r="149" spans="1:15" ht="15.5" x14ac:dyDescent="0.35">
      <c r="A149">
        <v>2024</v>
      </c>
      <c r="B149" s="94" t="s">
        <v>1</v>
      </c>
      <c r="C149" t="s">
        <v>66</v>
      </c>
      <c r="D149" s="97">
        <v>16</v>
      </c>
      <c r="E149" s="106">
        <v>33301.870000000003</v>
      </c>
      <c r="F149" s="107">
        <f t="shared" si="5"/>
        <v>2.7369141293191923</v>
      </c>
      <c r="G149" s="97">
        <v>71</v>
      </c>
      <c r="H149" s="97">
        <v>4136</v>
      </c>
      <c r="I149" s="108">
        <f t="shared" si="7"/>
        <v>8.0517093810444873</v>
      </c>
      <c r="J149" s="97">
        <v>77</v>
      </c>
      <c r="K149" s="109">
        <v>31853.62</v>
      </c>
      <c r="L149" s="110">
        <f t="shared" si="6"/>
        <v>2.2132867941397197E-2</v>
      </c>
      <c r="M149" s="97">
        <v>69</v>
      </c>
      <c r="N149" s="103">
        <v>5846</v>
      </c>
      <c r="O149" s="92">
        <v>1439199.840000001</v>
      </c>
    </row>
    <row r="150" spans="1:15" ht="15.5" x14ac:dyDescent="0.35">
      <c r="A150">
        <v>2024</v>
      </c>
      <c r="B150" s="94" t="s">
        <v>1</v>
      </c>
      <c r="C150" t="s">
        <v>16</v>
      </c>
      <c r="D150" s="97">
        <v>15</v>
      </c>
      <c r="E150" s="106">
        <v>26022</v>
      </c>
      <c r="F150" s="107">
        <f t="shared" si="5"/>
        <v>3.6809815950920246</v>
      </c>
      <c r="G150" s="97">
        <v>66</v>
      </c>
      <c r="H150" s="97">
        <v>482</v>
      </c>
      <c r="I150" s="108">
        <f t="shared" si="7"/>
        <v>53.987551867219914</v>
      </c>
      <c r="J150" s="97">
        <v>3</v>
      </c>
      <c r="K150" s="109">
        <v>23816</v>
      </c>
      <c r="L150" s="110">
        <f t="shared" si="6"/>
        <v>2.0448665670901804E-2</v>
      </c>
      <c r="M150" s="97">
        <v>70</v>
      </c>
      <c r="N150" s="103">
        <v>4075</v>
      </c>
      <c r="O150" s="92">
        <v>1164672.570000001</v>
      </c>
    </row>
    <row r="151" spans="1:15" ht="15.5" x14ac:dyDescent="0.35">
      <c r="A151">
        <v>2024</v>
      </c>
      <c r="B151" s="94" t="s">
        <v>1</v>
      </c>
      <c r="C151" t="s">
        <v>30</v>
      </c>
      <c r="D151" s="97">
        <v>93</v>
      </c>
      <c r="E151" s="106">
        <v>24782.98</v>
      </c>
      <c r="F151" s="107">
        <f t="shared" si="5"/>
        <v>6.4862602873483057</v>
      </c>
      <c r="G151" s="97">
        <v>43</v>
      </c>
      <c r="H151" s="97">
        <v>2023</v>
      </c>
      <c r="I151" s="108">
        <f t="shared" si="7"/>
        <v>12.250608007909046</v>
      </c>
      <c r="J151" s="97">
        <v>56</v>
      </c>
      <c r="K151" s="109">
        <v>24782.98</v>
      </c>
      <c r="L151" s="110">
        <f t="shared" si="6"/>
        <v>1.4624028653890385E-2</v>
      </c>
      <c r="M151" s="97">
        <v>71</v>
      </c>
      <c r="N151" s="103">
        <v>14338</v>
      </c>
      <c r="O151" s="92">
        <v>1694675.29</v>
      </c>
    </row>
    <row r="152" spans="1:15" ht="15.5" x14ac:dyDescent="0.35">
      <c r="A152">
        <v>2024</v>
      </c>
      <c r="B152" t="s">
        <v>1</v>
      </c>
      <c r="C152" t="s">
        <v>88</v>
      </c>
      <c r="D152" s="97">
        <v>43</v>
      </c>
      <c r="E152" s="106">
        <v>51584.32</v>
      </c>
      <c r="F152" s="107">
        <f t="shared" si="5"/>
        <v>6.3216700970302853</v>
      </c>
      <c r="G152" s="97">
        <v>47</v>
      </c>
      <c r="H152" s="97">
        <v>5933</v>
      </c>
      <c r="I152" s="108">
        <f t="shared" si="7"/>
        <v>8.6944749705039612</v>
      </c>
      <c r="J152" s="97">
        <v>75</v>
      </c>
      <c r="K152" s="109">
        <v>43387.56</v>
      </c>
      <c r="L152" s="110">
        <f t="shared" si="6"/>
        <v>1.403168088661357E-2</v>
      </c>
      <c r="M152" s="97">
        <v>72</v>
      </c>
      <c r="N152" s="103">
        <v>6802</v>
      </c>
      <c r="O152" s="92">
        <v>3092114.2199999979</v>
      </c>
    </row>
    <row r="153" spans="1:15" ht="15.5" x14ac:dyDescent="0.35">
      <c r="A153">
        <v>2024</v>
      </c>
      <c r="B153" t="s">
        <v>1</v>
      </c>
      <c r="C153" t="s">
        <v>49</v>
      </c>
      <c r="D153" s="97">
        <v>29</v>
      </c>
      <c r="E153" s="106">
        <v>35732.47</v>
      </c>
      <c r="F153" s="107">
        <f t="shared" si="5"/>
        <v>4.0862336198393692</v>
      </c>
      <c r="G153" s="97">
        <v>64</v>
      </c>
      <c r="H153" s="97">
        <v>2316</v>
      </c>
      <c r="I153" s="108">
        <f t="shared" si="7"/>
        <v>15.428527633851468</v>
      </c>
      <c r="J153" s="97">
        <v>38</v>
      </c>
      <c r="K153" s="109">
        <v>30379.42</v>
      </c>
      <c r="L153" s="110">
        <f t="shared" si="6"/>
        <v>1.3502346170773312E-2</v>
      </c>
      <c r="M153" s="97">
        <v>73</v>
      </c>
      <c r="N153" s="103">
        <v>7097</v>
      </c>
      <c r="O153" s="92">
        <v>2249936.3899999978</v>
      </c>
    </row>
    <row r="154" spans="1:15" ht="15.5" x14ac:dyDescent="0.35">
      <c r="A154">
        <v>2024</v>
      </c>
      <c r="B154" s="94" t="s">
        <v>1</v>
      </c>
      <c r="C154" t="s">
        <v>87</v>
      </c>
      <c r="D154" s="97">
        <v>137</v>
      </c>
      <c r="E154" s="106">
        <v>90838.31</v>
      </c>
      <c r="F154" s="107">
        <f t="shared" si="5"/>
        <v>10.145893505147004</v>
      </c>
      <c r="G154" s="97">
        <v>25</v>
      </c>
      <c r="H154" s="97">
        <v>5678.5</v>
      </c>
      <c r="I154" s="108">
        <f t="shared" si="7"/>
        <v>15.996884740688563</v>
      </c>
      <c r="J154" s="97">
        <v>35</v>
      </c>
      <c r="K154" s="109">
        <v>60821.54</v>
      </c>
      <c r="L154" s="110">
        <f t="shared" si="6"/>
        <v>1.201958871427772E-2</v>
      </c>
      <c r="M154" s="97">
        <v>74</v>
      </c>
      <c r="N154" s="103">
        <v>13503</v>
      </c>
      <c r="O154" s="92">
        <v>5060201.4300000016</v>
      </c>
    </row>
    <row r="155" spans="1:15" ht="15.5" x14ac:dyDescent="0.35">
      <c r="A155">
        <v>2024</v>
      </c>
      <c r="B155" s="94" t="s">
        <v>1</v>
      </c>
      <c r="C155" t="s">
        <v>64</v>
      </c>
      <c r="D155" s="97">
        <v>38</v>
      </c>
      <c r="E155" s="106">
        <v>37975</v>
      </c>
      <c r="F155" s="107">
        <f t="shared" si="5"/>
        <v>1.5275153756481892</v>
      </c>
      <c r="G155" s="97">
        <v>77</v>
      </c>
      <c r="H155" s="97">
        <v>1150</v>
      </c>
      <c r="I155" s="108">
        <f t="shared" si="7"/>
        <v>33.021739130434781</v>
      </c>
      <c r="J155" s="97">
        <v>8</v>
      </c>
      <c r="K155" s="109">
        <v>30000</v>
      </c>
      <c r="L155" s="110">
        <f t="shared" si="6"/>
        <v>1.0866197955874009E-2</v>
      </c>
      <c r="M155" s="97">
        <v>75</v>
      </c>
      <c r="N155" s="103">
        <v>24877</v>
      </c>
      <c r="O155" s="92">
        <v>2760855.2800000031</v>
      </c>
    </row>
    <row r="156" spans="1:15" ht="15.5" x14ac:dyDescent="0.35">
      <c r="A156">
        <v>2024</v>
      </c>
      <c r="B156" s="94" t="s">
        <v>1</v>
      </c>
      <c r="C156" s="93" t="s">
        <v>85</v>
      </c>
      <c r="D156" s="97">
        <v>42</v>
      </c>
      <c r="E156" s="106">
        <v>66692</v>
      </c>
      <c r="F156" s="107">
        <f t="shared" si="5"/>
        <v>1.8237873984975466</v>
      </c>
      <c r="G156" s="97">
        <v>76</v>
      </c>
      <c r="H156" s="97">
        <v>3261</v>
      </c>
      <c r="I156" s="108">
        <f t="shared" si="7"/>
        <v>20.451395277522231</v>
      </c>
      <c r="J156" s="97">
        <v>21</v>
      </c>
      <c r="K156" s="109">
        <v>33346</v>
      </c>
      <c r="L156" s="110">
        <f t="shared" si="6"/>
        <v>1.0167157912112859E-2</v>
      </c>
      <c r="M156" s="97">
        <v>76</v>
      </c>
      <c r="N156" s="103">
        <v>23029</v>
      </c>
      <c r="O156" s="92">
        <v>3279775.950000003</v>
      </c>
    </row>
    <row r="157" spans="1:15" ht="15.5" x14ac:dyDescent="0.35">
      <c r="A157">
        <v>2024</v>
      </c>
      <c r="B157" s="94" t="s">
        <v>1</v>
      </c>
      <c r="C157" t="s">
        <v>36</v>
      </c>
      <c r="D157" s="97">
        <v>7</v>
      </c>
      <c r="E157" s="106">
        <v>7301.08</v>
      </c>
      <c r="F157" s="107">
        <f t="shared" si="5"/>
        <v>1.0438413361169101</v>
      </c>
      <c r="G157" s="97">
        <v>78</v>
      </c>
      <c r="H157" s="97">
        <v>244</v>
      </c>
      <c r="I157" s="108">
        <f t="shared" si="7"/>
        <v>29.922459016393443</v>
      </c>
      <c r="J157" s="97">
        <v>9</v>
      </c>
      <c r="K157" s="109">
        <v>6833.58</v>
      </c>
      <c r="L157" s="110">
        <f t="shared" si="6"/>
        <v>7.8329603928045805E-3</v>
      </c>
      <c r="M157" s="97">
        <v>77</v>
      </c>
      <c r="N157" s="103">
        <v>6706</v>
      </c>
      <c r="O157" s="92">
        <v>872413.45000000007</v>
      </c>
    </row>
    <row r="158" spans="1:15" ht="15.5" x14ac:dyDescent="0.35">
      <c r="A158">
        <v>2024</v>
      </c>
      <c r="B158" t="s">
        <v>1</v>
      </c>
      <c r="C158" t="s">
        <v>17</v>
      </c>
      <c r="D158" s="97">
        <v>14</v>
      </c>
      <c r="E158" s="106">
        <v>12456</v>
      </c>
      <c r="F158" s="107">
        <f t="shared" si="5"/>
        <v>2.1604938271604937</v>
      </c>
      <c r="G158" s="97">
        <v>75</v>
      </c>
      <c r="H158" s="97">
        <v>869</v>
      </c>
      <c r="I158" s="108">
        <f t="shared" si="7"/>
        <v>14.333716915995398</v>
      </c>
      <c r="J158" s="97">
        <v>41</v>
      </c>
      <c r="K158" s="109">
        <v>11348.5</v>
      </c>
      <c r="L158" s="110">
        <f t="shared" si="6"/>
        <v>6.7552676503890418E-3</v>
      </c>
      <c r="M158" s="97">
        <v>78</v>
      </c>
      <c r="N158" s="103">
        <v>6480</v>
      </c>
      <c r="O158" s="92">
        <v>1679948.2399999991</v>
      </c>
    </row>
    <row r="159" spans="1:15" ht="15.5" x14ac:dyDescent="0.35">
      <c r="A159">
        <v>2024</v>
      </c>
      <c r="B159" t="s">
        <v>1</v>
      </c>
      <c r="C159" t="s">
        <v>90</v>
      </c>
      <c r="D159" s="97">
        <v>0</v>
      </c>
      <c r="E159" s="106">
        <v>0</v>
      </c>
      <c r="F159" s="107">
        <f t="shared" si="5"/>
        <v>0</v>
      </c>
      <c r="G159" s="97">
        <v>79</v>
      </c>
      <c r="H159" s="97">
        <v>0</v>
      </c>
      <c r="I159" s="108">
        <v>0</v>
      </c>
      <c r="J159" s="97">
        <v>79</v>
      </c>
      <c r="K159" s="109">
        <v>0</v>
      </c>
      <c r="L159" s="110">
        <f t="shared" si="6"/>
        <v>0</v>
      </c>
      <c r="M159" s="97">
        <v>79</v>
      </c>
      <c r="N159" s="103">
        <v>277</v>
      </c>
      <c r="O159" s="92">
        <v>72969.809999999983</v>
      </c>
    </row>
    <row r="160" spans="1:15" ht="15.5" x14ac:dyDescent="0.35">
      <c r="A160">
        <v>2024</v>
      </c>
      <c r="B160" s="94" t="s">
        <v>2</v>
      </c>
      <c r="C160" t="s">
        <v>64</v>
      </c>
      <c r="D160" s="97">
        <v>58</v>
      </c>
      <c r="E160" s="97">
        <v>552358.36</v>
      </c>
      <c r="F160" s="107">
        <f t="shared" si="5"/>
        <v>2.3314708365156571</v>
      </c>
      <c r="G160" s="97">
        <v>50</v>
      </c>
      <c r="H160" s="97">
        <v>28502.3</v>
      </c>
      <c r="I160" s="108">
        <f t="shared" ref="I160:I223" si="8">E160/H160</f>
        <v>19.379431133627811</v>
      </c>
      <c r="J160" s="97">
        <v>4</v>
      </c>
      <c r="K160" s="97">
        <v>552358.36</v>
      </c>
      <c r="L160" s="110">
        <f t="shared" si="6"/>
        <v>0.20006784274473066</v>
      </c>
      <c r="M160" s="97">
        <v>1</v>
      </c>
      <c r="N160" s="103">
        <v>24877</v>
      </c>
      <c r="O160" s="92">
        <v>2760855.2800000031</v>
      </c>
    </row>
    <row r="161" spans="1:15" ht="15.5" x14ac:dyDescent="0.35">
      <c r="A161">
        <v>2024</v>
      </c>
      <c r="B161" s="94" t="s">
        <v>2</v>
      </c>
      <c r="C161" t="s">
        <v>22</v>
      </c>
      <c r="D161" s="97">
        <v>46</v>
      </c>
      <c r="E161" s="97">
        <v>597096.5</v>
      </c>
      <c r="F161" s="107">
        <f t="shared" si="5"/>
        <v>2.5302530253025299</v>
      </c>
      <c r="G161" s="97">
        <v>48</v>
      </c>
      <c r="H161" s="97">
        <v>45909.5</v>
      </c>
      <c r="I161" s="108">
        <f t="shared" si="8"/>
        <v>13.005946481665015</v>
      </c>
      <c r="J161" s="97">
        <v>11</v>
      </c>
      <c r="K161" s="97">
        <v>597096.5</v>
      </c>
      <c r="L161" s="110">
        <f t="shared" si="6"/>
        <v>0.18606041357524308</v>
      </c>
      <c r="M161" s="97">
        <v>2</v>
      </c>
      <c r="N161" s="103">
        <v>18180</v>
      </c>
      <c r="O161" s="92">
        <v>3209153.8899999992</v>
      </c>
    </row>
    <row r="162" spans="1:15" ht="15.5" x14ac:dyDescent="0.35">
      <c r="A162">
        <v>2024</v>
      </c>
      <c r="B162" s="94" t="s">
        <v>2</v>
      </c>
      <c r="C162" t="s">
        <v>52</v>
      </c>
      <c r="D162" s="97">
        <v>149</v>
      </c>
      <c r="E162" s="97">
        <v>2291079.9700000002</v>
      </c>
      <c r="F162" s="107">
        <f t="shared" si="5"/>
        <v>2.7923538230884559</v>
      </c>
      <c r="G162" s="97">
        <v>46</v>
      </c>
      <c r="H162" s="97">
        <v>37642</v>
      </c>
      <c r="I162" s="108">
        <f t="shared" si="8"/>
        <v>60.864990436214875</v>
      </c>
      <c r="J162" s="97">
        <v>2</v>
      </c>
      <c r="K162" s="97">
        <v>2291079.9700000002</v>
      </c>
      <c r="L162" s="110">
        <f t="shared" si="6"/>
        <v>0.18029007534669916</v>
      </c>
      <c r="M162" s="97">
        <v>3</v>
      </c>
      <c r="N162" s="103">
        <v>53360</v>
      </c>
      <c r="O162" s="92">
        <v>12707743.15</v>
      </c>
    </row>
    <row r="163" spans="1:15" ht="15.5" x14ac:dyDescent="0.35">
      <c r="A163">
        <v>2024</v>
      </c>
      <c r="B163" s="94" t="s">
        <v>2</v>
      </c>
      <c r="C163" s="93" t="s">
        <v>85</v>
      </c>
      <c r="D163" s="97">
        <v>67</v>
      </c>
      <c r="E163" s="97">
        <v>512743.4</v>
      </c>
      <c r="F163" s="107">
        <f t="shared" si="5"/>
        <v>2.9093751356984674</v>
      </c>
      <c r="G163" s="97">
        <v>43</v>
      </c>
      <c r="H163" s="97">
        <v>41914</v>
      </c>
      <c r="I163" s="108">
        <f t="shared" si="8"/>
        <v>12.233225175359069</v>
      </c>
      <c r="J163" s="97">
        <v>15</v>
      </c>
      <c r="K163" s="97">
        <v>512743.4</v>
      </c>
      <c r="L163" s="110">
        <f t="shared" si="6"/>
        <v>0.15633488622904243</v>
      </c>
      <c r="M163" s="97">
        <v>4</v>
      </c>
      <c r="N163" s="103">
        <v>23029</v>
      </c>
      <c r="O163" s="92">
        <v>3279775.950000003</v>
      </c>
    </row>
    <row r="164" spans="1:15" ht="15.5" x14ac:dyDescent="0.35">
      <c r="A164">
        <v>2024</v>
      </c>
      <c r="B164" s="94" t="s">
        <v>2</v>
      </c>
      <c r="C164" t="s">
        <v>40</v>
      </c>
      <c r="D164" s="97">
        <v>80</v>
      </c>
      <c r="E164" s="97">
        <v>120135</v>
      </c>
      <c r="F164" s="107">
        <f t="shared" si="5"/>
        <v>12.397334573066791</v>
      </c>
      <c r="G164" s="97">
        <v>6</v>
      </c>
      <c r="H164" s="97">
        <v>13916</v>
      </c>
      <c r="I164" s="108">
        <f t="shared" si="8"/>
        <v>8.6328686404139123</v>
      </c>
      <c r="J164" s="97">
        <v>40</v>
      </c>
      <c r="K164" s="97">
        <v>120135</v>
      </c>
      <c r="L164" s="110">
        <f t="shared" si="6"/>
        <v>9.0810746186991739E-2</v>
      </c>
      <c r="M164" s="97">
        <v>5</v>
      </c>
      <c r="N164" s="103">
        <v>6453</v>
      </c>
      <c r="O164" s="92">
        <v>1322916.120000001</v>
      </c>
    </row>
    <row r="165" spans="1:15" ht="15.5" x14ac:dyDescent="0.35">
      <c r="A165">
        <v>2024</v>
      </c>
      <c r="B165" s="94" t="s">
        <v>2</v>
      </c>
      <c r="C165" t="s">
        <v>36</v>
      </c>
      <c r="D165" s="97">
        <v>9</v>
      </c>
      <c r="E165" s="97">
        <v>78695.81</v>
      </c>
      <c r="F165" s="107">
        <f t="shared" si="5"/>
        <v>1.342081717864599</v>
      </c>
      <c r="G165" s="97">
        <v>63</v>
      </c>
      <c r="H165" s="97">
        <v>7051.5</v>
      </c>
      <c r="I165" s="108">
        <f t="shared" si="8"/>
        <v>11.160151740764377</v>
      </c>
      <c r="J165" s="97">
        <v>22</v>
      </c>
      <c r="K165" s="97">
        <v>78695.81</v>
      </c>
      <c r="L165" s="110">
        <f t="shared" si="6"/>
        <v>9.0204718874978357E-2</v>
      </c>
      <c r="M165" s="97">
        <v>6</v>
      </c>
      <c r="N165" s="103">
        <v>6706</v>
      </c>
      <c r="O165" s="92">
        <v>872413.45000000007</v>
      </c>
    </row>
    <row r="166" spans="1:15" ht="15.5" x14ac:dyDescent="0.35">
      <c r="A166">
        <v>2024</v>
      </c>
      <c r="B166" s="94" t="s">
        <v>2</v>
      </c>
      <c r="C166" t="s">
        <v>34</v>
      </c>
      <c r="D166" s="97">
        <v>39</v>
      </c>
      <c r="E166" s="97">
        <v>210020</v>
      </c>
      <c r="F166" s="107">
        <f t="shared" si="5"/>
        <v>3.5564472004377166</v>
      </c>
      <c r="G166" s="97">
        <v>37</v>
      </c>
      <c r="H166" s="97">
        <v>15649</v>
      </c>
      <c r="I166" s="108">
        <f t="shared" si="8"/>
        <v>13.420665857243275</v>
      </c>
      <c r="J166" s="97">
        <v>10</v>
      </c>
      <c r="K166" s="97">
        <v>210020</v>
      </c>
      <c r="L166" s="110">
        <f t="shared" si="6"/>
        <v>8.0958739591538251E-2</v>
      </c>
      <c r="M166" s="97">
        <v>7</v>
      </c>
      <c r="N166" s="103">
        <v>10966</v>
      </c>
      <c r="O166" s="92">
        <v>2594160.939999999</v>
      </c>
    </row>
    <row r="167" spans="1:15" ht="15.5" x14ac:dyDescent="0.35">
      <c r="A167">
        <v>2024</v>
      </c>
      <c r="B167" s="94" t="s">
        <v>2</v>
      </c>
      <c r="C167" t="s">
        <v>54</v>
      </c>
      <c r="D167" s="97">
        <v>8</v>
      </c>
      <c r="E167" s="97">
        <v>54698.61</v>
      </c>
      <c r="F167" s="107">
        <f t="shared" si="5"/>
        <v>1.823985408116735</v>
      </c>
      <c r="G167" s="97">
        <v>55</v>
      </c>
      <c r="H167" s="97">
        <v>7814</v>
      </c>
      <c r="I167" s="108">
        <f t="shared" si="8"/>
        <v>7.0000780650115182</v>
      </c>
      <c r="J167" s="97">
        <v>60</v>
      </c>
      <c r="K167" s="97">
        <v>54698.61</v>
      </c>
      <c r="L167" s="110">
        <f t="shared" si="6"/>
        <v>7.3155900844727367E-2</v>
      </c>
      <c r="M167" s="97">
        <v>8</v>
      </c>
      <c r="N167" s="103">
        <v>4386</v>
      </c>
      <c r="O167" s="92">
        <v>747699.22000000009</v>
      </c>
    </row>
    <row r="168" spans="1:15" ht="15.5" x14ac:dyDescent="0.35">
      <c r="A168">
        <v>2024</v>
      </c>
      <c r="B168" s="94" t="s">
        <v>2</v>
      </c>
      <c r="C168" t="s">
        <v>38</v>
      </c>
      <c r="D168" s="97">
        <v>384</v>
      </c>
      <c r="E168" s="97">
        <v>740571</v>
      </c>
      <c r="F168" s="107">
        <f t="shared" si="5"/>
        <v>11.486001435750181</v>
      </c>
      <c r="G168" s="97">
        <v>7</v>
      </c>
      <c r="H168" s="97">
        <v>71410.5</v>
      </c>
      <c r="I168" s="108">
        <f t="shared" si="8"/>
        <v>10.370617766294872</v>
      </c>
      <c r="J168" s="97">
        <v>26</v>
      </c>
      <c r="K168" s="97">
        <v>740471</v>
      </c>
      <c r="L168" s="110">
        <f t="shared" si="6"/>
        <v>6.9922961369196235E-2</v>
      </c>
      <c r="M168" s="97">
        <v>9</v>
      </c>
      <c r="N168" s="103">
        <v>33432</v>
      </c>
      <c r="O168" s="92">
        <v>10589811.780000011</v>
      </c>
    </row>
    <row r="169" spans="1:15" ht="15.5" x14ac:dyDescent="0.35">
      <c r="A169">
        <v>2024</v>
      </c>
      <c r="B169" s="94" t="s">
        <v>2</v>
      </c>
      <c r="C169" t="s">
        <v>46</v>
      </c>
      <c r="D169" s="97">
        <v>66</v>
      </c>
      <c r="E169" s="97">
        <v>192454.5</v>
      </c>
      <c r="F169" s="107">
        <f t="shared" si="5"/>
        <v>8.1421169504071056</v>
      </c>
      <c r="G169" s="97">
        <v>14</v>
      </c>
      <c r="H169" s="97">
        <v>16774</v>
      </c>
      <c r="I169" s="108">
        <f t="shared" si="8"/>
        <v>11.47338142363181</v>
      </c>
      <c r="J169" s="97">
        <v>20</v>
      </c>
      <c r="K169" s="97">
        <v>192454.5</v>
      </c>
      <c r="L169" s="110">
        <f t="shared" si="6"/>
        <v>6.4050967736073758E-2</v>
      </c>
      <c r="M169" s="97">
        <v>10</v>
      </c>
      <c r="N169" s="103">
        <v>8106</v>
      </c>
      <c r="O169" s="92">
        <v>3004708.6999999979</v>
      </c>
    </row>
    <row r="170" spans="1:15" ht="15.5" x14ac:dyDescent="0.35">
      <c r="A170">
        <v>2024</v>
      </c>
      <c r="B170" s="94" t="s">
        <v>2</v>
      </c>
      <c r="C170" t="s">
        <v>65</v>
      </c>
      <c r="D170" s="97">
        <v>328</v>
      </c>
      <c r="E170" s="97">
        <v>255346</v>
      </c>
      <c r="F170" s="107">
        <f t="shared" si="5"/>
        <v>20.906367518643638</v>
      </c>
      <c r="G170" s="97">
        <v>2</v>
      </c>
      <c r="H170" s="97">
        <v>31725</v>
      </c>
      <c r="I170" s="108">
        <f t="shared" si="8"/>
        <v>8.0487312844759646</v>
      </c>
      <c r="J170" s="97">
        <v>44</v>
      </c>
      <c r="K170" s="97">
        <v>255346</v>
      </c>
      <c r="L170" s="110">
        <f t="shared" si="6"/>
        <v>6.3263760993452295E-2</v>
      </c>
      <c r="M170" s="97">
        <v>11</v>
      </c>
      <c r="N170" s="103">
        <v>15689</v>
      </c>
      <c r="O170" s="92">
        <v>4036212.7699999991</v>
      </c>
    </row>
    <row r="171" spans="1:15" ht="15.5" x14ac:dyDescent="0.35">
      <c r="A171">
        <v>2024</v>
      </c>
      <c r="B171" s="94" t="s">
        <v>2</v>
      </c>
      <c r="C171" t="s">
        <v>18</v>
      </c>
      <c r="D171" s="97">
        <v>39</v>
      </c>
      <c r="E171" s="97">
        <v>62818.7</v>
      </c>
      <c r="F171" s="107">
        <f t="shared" si="5"/>
        <v>9.4913604283280595</v>
      </c>
      <c r="G171" s="97">
        <v>10</v>
      </c>
      <c r="H171" s="97">
        <v>4879.25</v>
      </c>
      <c r="I171" s="108">
        <f t="shared" si="8"/>
        <v>12.874663114208126</v>
      </c>
      <c r="J171" s="97">
        <v>12</v>
      </c>
      <c r="K171" s="97">
        <v>62818.7</v>
      </c>
      <c r="L171" s="110">
        <f t="shared" si="6"/>
        <v>6.2543669840805338E-2</v>
      </c>
      <c r="M171" s="97">
        <v>12</v>
      </c>
      <c r="N171" s="103">
        <v>4109</v>
      </c>
      <c r="O171" s="92">
        <v>1004397.41</v>
      </c>
    </row>
    <row r="172" spans="1:15" ht="15.5" x14ac:dyDescent="0.35">
      <c r="A172">
        <v>2024</v>
      </c>
      <c r="B172" s="94" t="s">
        <v>2</v>
      </c>
      <c r="C172" t="s">
        <v>81</v>
      </c>
      <c r="D172" s="97">
        <v>54</v>
      </c>
      <c r="E172" s="97">
        <v>160370.72</v>
      </c>
      <c r="F172" s="107">
        <f t="shared" si="5"/>
        <v>4.3165467625899279</v>
      </c>
      <c r="G172" s="97">
        <v>27</v>
      </c>
      <c r="H172" s="97">
        <v>25801.5</v>
      </c>
      <c r="I172" s="108">
        <f t="shared" si="8"/>
        <v>6.215558010193206</v>
      </c>
      <c r="J172" s="97">
        <v>70</v>
      </c>
      <c r="K172" s="97">
        <v>160370.72</v>
      </c>
      <c r="L172" s="110">
        <f t="shared" si="6"/>
        <v>6.2520048126927102E-2</v>
      </c>
      <c r="M172" s="97">
        <v>13</v>
      </c>
      <c r="N172" s="103">
        <v>12510</v>
      </c>
      <c r="O172" s="92">
        <v>2565108.7100000018</v>
      </c>
    </row>
    <row r="173" spans="1:15" ht="15.5" x14ac:dyDescent="0.35">
      <c r="A173">
        <v>2024</v>
      </c>
      <c r="B173" s="94" t="s">
        <v>2</v>
      </c>
      <c r="C173" t="s">
        <v>91</v>
      </c>
      <c r="D173" s="97">
        <v>77</v>
      </c>
      <c r="E173" s="97">
        <v>157835</v>
      </c>
      <c r="F173" s="107">
        <f t="shared" si="5"/>
        <v>6.3531353135313529</v>
      </c>
      <c r="G173" s="97">
        <v>17</v>
      </c>
      <c r="H173" s="97">
        <v>22033</v>
      </c>
      <c r="I173" s="108">
        <f t="shared" si="8"/>
        <v>7.1635728225843049</v>
      </c>
      <c r="J173" s="97">
        <v>58</v>
      </c>
      <c r="K173" s="97">
        <v>157835</v>
      </c>
      <c r="L173" s="110">
        <f t="shared" si="6"/>
        <v>4.8781854642256671E-2</v>
      </c>
      <c r="M173" s="97">
        <v>14</v>
      </c>
      <c r="N173" s="103">
        <v>12120</v>
      </c>
      <c r="O173" s="92">
        <v>3235526.8399999989</v>
      </c>
    </row>
    <row r="174" spans="1:15" ht="15.5" x14ac:dyDescent="0.35">
      <c r="A174">
        <v>2024</v>
      </c>
      <c r="B174" s="94" t="s">
        <v>2</v>
      </c>
      <c r="C174" t="s">
        <v>20</v>
      </c>
      <c r="D174" s="97">
        <v>60</v>
      </c>
      <c r="E174" s="97">
        <v>192694.49</v>
      </c>
      <c r="F174" s="107">
        <f t="shared" si="5"/>
        <v>4.4819601105550158</v>
      </c>
      <c r="G174" s="97">
        <v>26</v>
      </c>
      <c r="H174" s="97">
        <v>25889.1</v>
      </c>
      <c r="I174" s="108">
        <f t="shared" si="8"/>
        <v>7.4430741122711872</v>
      </c>
      <c r="J174" s="97">
        <v>55</v>
      </c>
      <c r="K174" s="97">
        <v>192694.49</v>
      </c>
      <c r="L174" s="110">
        <f t="shared" si="6"/>
        <v>4.4333280759967113E-2</v>
      </c>
      <c r="M174" s="97">
        <v>15</v>
      </c>
      <c r="N174" s="103">
        <v>13387</v>
      </c>
      <c r="O174" s="92">
        <v>4346497.410000002</v>
      </c>
    </row>
    <row r="175" spans="1:15" ht="15.5" x14ac:dyDescent="0.35">
      <c r="A175">
        <v>2024</v>
      </c>
      <c r="B175" s="94" t="s">
        <v>2</v>
      </c>
      <c r="C175" t="s">
        <v>76</v>
      </c>
      <c r="D175" s="97">
        <v>1260</v>
      </c>
      <c r="E175" s="97">
        <v>5199649</v>
      </c>
      <c r="F175" s="107">
        <f t="shared" si="5"/>
        <v>2.7536649969840812</v>
      </c>
      <c r="G175" s="97">
        <v>47</v>
      </c>
      <c r="H175" s="97">
        <v>445073.5</v>
      </c>
      <c r="I175" s="108">
        <f t="shared" si="8"/>
        <v>11.682674884036008</v>
      </c>
      <c r="J175" s="97">
        <v>18</v>
      </c>
      <c r="K175" s="97">
        <v>5199649</v>
      </c>
      <c r="L175" s="110">
        <f t="shared" si="6"/>
        <v>4.2882541285376309E-2</v>
      </c>
      <c r="M175" s="97">
        <v>16</v>
      </c>
      <c r="N175" s="103">
        <v>457572</v>
      </c>
      <c r="O175" s="92">
        <v>121253285</v>
      </c>
    </row>
    <row r="176" spans="1:15" ht="15.5" x14ac:dyDescent="0.35">
      <c r="A176">
        <v>2024</v>
      </c>
      <c r="B176" s="94" t="s">
        <v>2</v>
      </c>
      <c r="C176" t="s">
        <v>56</v>
      </c>
      <c r="D176" s="97">
        <v>45</v>
      </c>
      <c r="E176" s="97">
        <v>95414.6</v>
      </c>
      <c r="F176" s="107">
        <f t="shared" si="5"/>
        <v>4.2150618209067066</v>
      </c>
      <c r="G176" s="97">
        <v>29</v>
      </c>
      <c r="H176" s="97">
        <v>12502</v>
      </c>
      <c r="I176" s="108">
        <f t="shared" si="8"/>
        <v>7.6319468884978408</v>
      </c>
      <c r="J176" s="97">
        <v>50</v>
      </c>
      <c r="K176" s="97">
        <v>95414.6</v>
      </c>
      <c r="L176" s="110">
        <f t="shared" si="6"/>
        <v>4.2388758895607025E-2</v>
      </c>
      <c r="M176" s="97">
        <v>17</v>
      </c>
      <c r="N176" s="103">
        <v>10676</v>
      </c>
      <c r="O176" s="92">
        <v>2250941.1099999989</v>
      </c>
    </row>
    <row r="177" spans="1:15" ht="15.5" x14ac:dyDescent="0.35">
      <c r="A177">
        <v>2024</v>
      </c>
      <c r="B177" s="94" t="s">
        <v>2</v>
      </c>
      <c r="C177" t="s">
        <v>70</v>
      </c>
      <c r="D177" s="97">
        <v>51</v>
      </c>
      <c r="E177" s="97">
        <v>70822</v>
      </c>
      <c r="F177" s="107">
        <f t="shared" si="5"/>
        <v>8.5671090206618512</v>
      </c>
      <c r="G177" s="97">
        <v>13</v>
      </c>
      <c r="H177" s="97">
        <v>5735</v>
      </c>
      <c r="I177" s="108">
        <f t="shared" si="8"/>
        <v>12.349084568439407</v>
      </c>
      <c r="J177" s="97">
        <v>14</v>
      </c>
      <c r="K177" s="97">
        <v>70822</v>
      </c>
      <c r="L177" s="110">
        <f t="shared" si="6"/>
        <v>4.1373310459597822E-2</v>
      </c>
      <c r="M177" s="97">
        <v>18</v>
      </c>
      <c r="N177" s="103">
        <v>5953</v>
      </c>
      <c r="O177" s="92">
        <v>1711779.87</v>
      </c>
    </row>
    <row r="178" spans="1:15" ht="15.5" x14ac:dyDescent="0.35">
      <c r="A178">
        <v>2024</v>
      </c>
      <c r="B178" s="94" t="s">
        <v>2</v>
      </c>
      <c r="C178" t="s">
        <v>45</v>
      </c>
      <c r="D178" s="97">
        <v>8</v>
      </c>
      <c r="E178" s="97">
        <v>53646</v>
      </c>
      <c r="F178" s="107">
        <f t="shared" si="5"/>
        <v>1.6009605763458075</v>
      </c>
      <c r="G178" s="97">
        <v>59</v>
      </c>
      <c r="H178" s="97">
        <v>7393.4</v>
      </c>
      <c r="I178" s="108">
        <f t="shared" si="8"/>
        <v>7.2559309654556774</v>
      </c>
      <c r="J178" s="97">
        <v>56</v>
      </c>
      <c r="K178" s="97">
        <v>53646</v>
      </c>
      <c r="L178" s="110">
        <f t="shared" si="6"/>
        <v>4.00731739173582E-2</v>
      </c>
      <c r="M178" s="97">
        <v>19</v>
      </c>
      <c r="N178" s="103">
        <v>4997</v>
      </c>
      <c r="O178" s="92">
        <v>1338701.0499999991</v>
      </c>
    </row>
    <row r="179" spans="1:15" ht="15.5" x14ac:dyDescent="0.35">
      <c r="A179">
        <v>2024</v>
      </c>
      <c r="B179" s="94" t="s">
        <v>2</v>
      </c>
      <c r="C179" t="s">
        <v>30</v>
      </c>
      <c r="D179" s="97">
        <v>22</v>
      </c>
      <c r="E179" s="97">
        <v>67164.73</v>
      </c>
      <c r="F179" s="107">
        <f t="shared" si="5"/>
        <v>1.5343841539963734</v>
      </c>
      <c r="G179" s="97">
        <v>60</v>
      </c>
      <c r="H179" s="97">
        <v>4585</v>
      </c>
      <c r="I179" s="108">
        <f t="shared" si="8"/>
        <v>14.648796074154852</v>
      </c>
      <c r="J179" s="97">
        <v>6</v>
      </c>
      <c r="K179" s="97">
        <v>67164.73</v>
      </c>
      <c r="L179" s="110">
        <f t="shared" si="6"/>
        <v>3.9632801868492454E-2</v>
      </c>
      <c r="M179" s="97">
        <v>20</v>
      </c>
      <c r="N179" s="103">
        <v>14338</v>
      </c>
      <c r="O179" s="92">
        <v>1694675.29</v>
      </c>
    </row>
    <row r="180" spans="1:15" ht="15.5" x14ac:dyDescent="0.35">
      <c r="A180">
        <v>2024</v>
      </c>
      <c r="B180" s="94" t="s">
        <v>2</v>
      </c>
      <c r="C180" t="s">
        <v>72</v>
      </c>
      <c r="D180" s="97">
        <v>14</v>
      </c>
      <c r="E180" s="97">
        <v>90105.279999999999</v>
      </c>
      <c r="F180" s="107">
        <f t="shared" si="5"/>
        <v>1.1805379880259717</v>
      </c>
      <c r="G180" s="97">
        <v>65</v>
      </c>
      <c r="H180" s="97">
        <v>14020</v>
      </c>
      <c r="I180" s="108">
        <f t="shared" si="8"/>
        <v>6.426910128388017</v>
      </c>
      <c r="J180" s="97">
        <v>68</v>
      </c>
      <c r="K180" s="97">
        <v>90105.279999999999</v>
      </c>
      <c r="L180" s="110">
        <f t="shared" si="6"/>
        <v>3.9630412508803267E-2</v>
      </c>
      <c r="M180" s="97">
        <v>21</v>
      </c>
      <c r="N180" s="103">
        <v>11859</v>
      </c>
      <c r="O180" s="92">
        <v>2273639.7200000011</v>
      </c>
    </row>
    <row r="181" spans="1:15" ht="15.5" x14ac:dyDescent="0.35">
      <c r="A181">
        <v>2024</v>
      </c>
      <c r="B181" s="94" t="s">
        <v>2</v>
      </c>
      <c r="C181" t="s">
        <v>32</v>
      </c>
      <c r="D181" s="97">
        <v>77</v>
      </c>
      <c r="E181" s="97">
        <v>51767.199999999997</v>
      </c>
      <c r="F181" s="107">
        <f t="shared" si="5"/>
        <v>12.859051436205744</v>
      </c>
      <c r="G181" s="97">
        <v>5</v>
      </c>
      <c r="H181" s="97">
        <v>5148</v>
      </c>
      <c r="I181" s="108">
        <f t="shared" si="8"/>
        <v>10.055788655788655</v>
      </c>
      <c r="J181" s="97">
        <v>28</v>
      </c>
      <c r="K181" s="97">
        <v>51767.199999999997</v>
      </c>
      <c r="L181" s="110">
        <f t="shared" si="6"/>
        <v>3.8279777186188357E-2</v>
      </c>
      <c r="M181" s="97">
        <v>22</v>
      </c>
      <c r="N181" s="103">
        <v>5988</v>
      </c>
      <c r="O181" s="92">
        <v>1352338.07</v>
      </c>
    </row>
    <row r="182" spans="1:15" ht="15.5" x14ac:dyDescent="0.35">
      <c r="A182">
        <v>2024</v>
      </c>
      <c r="B182" s="94" t="s">
        <v>2</v>
      </c>
      <c r="C182" t="s">
        <v>41</v>
      </c>
      <c r="D182" s="97">
        <v>39</v>
      </c>
      <c r="E182" s="97">
        <v>31241</v>
      </c>
      <c r="F182" s="107">
        <f t="shared" si="5"/>
        <v>15.463917525773196</v>
      </c>
      <c r="G182" s="97">
        <v>4</v>
      </c>
      <c r="H182" s="97">
        <v>4339</v>
      </c>
      <c r="I182" s="108">
        <f t="shared" si="8"/>
        <v>7.2000460935699468</v>
      </c>
      <c r="J182" s="97">
        <v>57</v>
      </c>
      <c r="K182" s="97">
        <v>31241</v>
      </c>
      <c r="L182" s="110">
        <f t="shared" si="6"/>
        <v>3.7113587190301396E-2</v>
      </c>
      <c r="M182" s="97">
        <v>23</v>
      </c>
      <c r="N182" s="103">
        <v>2522</v>
      </c>
      <c r="O182" s="92">
        <v>841767.19</v>
      </c>
    </row>
    <row r="183" spans="1:15" ht="15.5" x14ac:dyDescent="0.35">
      <c r="A183">
        <v>2024</v>
      </c>
      <c r="B183" s="94" t="s">
        <v>2</v>
      </c>
      <c r="C183" t="s">
        <v>86</v>
      </c>
      <c r="D183" s="97">
        <v>95</v>
      </c>
      <c r="E183" s="97">
        <v>180335.07</v>
      </c>
      <c r="F183" s="107">
        <f t="shared" si="5"/>
        <v>5.510440835266821</v>
      </c>
      <c r="G183" s="97">
        <v>19</v>
      </c>
      <c r="H183" s="97">
        <v>17792.96</v>
      </c>
      <c r="I183" s="108">
        <f t="shared" si="8"/>
        <v>10.135192233332734</v>
      </c>
      <c r="J183" s="97">
        <v>27</v>
      </c>
      <c r="K183" s="97">
        <v>180335.07</v>
      </c>
      <c r="L183" s="110">
        <f t="shared" si="6"/>
        <v>3.6959526165019421E-2</v>
      </c>
      <c r="M183" s="97">
        <v>24</v>
      </c>
      <c r="N183" s="103">
        <v>17240</v>
      </c>
      <c r="O183" s="92">
        <v>4879258.1700000064</v>
      </c>
    </row>
    <row r="184" spans="1:15" ht="15.5" x14ac:dyDescent="0.35">
      <c r="A184">
        <v>2024</v>
      </c>
      <c r="B184" s="94" t="s">
        <v>2</v>
      </c>
      <c r="C184" t="s">
        <v>37</v>
      </c>
      <c r="D184" s="97">
        <v>5</v>
      </c>
      <c r="E184" s="97">
        <v>64357.5</v>
      </c>
      <c r="F184" s="107">
        <f t="shared" si="5"/>
        <v>0.63710499490316008</v>
      </c>
      <c r="G184" s="97">
        <v>69</v>
      </c>
      <c r="H184" s="97">
        <v>9600</v>
      </c>
      <c r="I184" s="108">
        <f t="shared" si="8"/>
        <v>6.7039062500000002</v>
      </c>
      <c r="J184" s="97">
        <v>65</v>
      </c>
      <c r="K184" s="97">
        <v>64357.5</v>
      </c>
      <c r="L184" s="110">
        <f t="shared" si="6"/>
        <v>3.6317530658694204E-2</v>
      </c>
      <c r="M184" s="97">
        <v>25</v>
      </c>
      <c r="N184" s="103">
        <v>7848</v>
      </c>
      <c r="O184" s="92">
        <v>1772078.080000001</v>
      </c>
    </row>
    <row r="185" spans="1:15" ht="15.5" x14ac:dyDescent="0.35">
      <c r="A185">
        <v>2024</v>
      </c>
      <c r="B185" s="94" t="s">
        <v>2</v>
      </c>
      <c r="C185" t="s">
        <v>55</v>
      </c>
      <c r="D185" s="97">
        <v>62</v>
      </c>
      <c r="E185" s="97">
        <v>71035.77</v>
      </c>
      <c r="F185" s="107">
        <f t="shared" si="5"/>
        <v>9.7653173728146161</v>
      </c>
      <c r="G185" s="97">
        <v>9</v>
      </c>
      <c r="H185" s="97">
        <v>5849.15</v>
      </c>
      <c r="I185" s="108">
        <f t="shared" si="8"/>
        <v>12.144631271210349</v>
      </c>
      <c r="J185" s="97">
        <v>16</v>
      </c>
      <c r="K185" s="97">
        <v>71035.77</v>
      </c>
      <c r="L185" s="110">
        <f t="shared" si="6"/>
        <v>3.5934741476657282E-2</v>
      </c>
      <c r="M185" s="97">
        <v>26</v>
      </c>
      <c r="N185" s="103">
        <v>6349</v>
      </c>
      <c r="O185" s="92">
        <v>1976799.25</v>
      </c>
    </row>
    <row r="186" spans="1:15" ht="15.5" x14ac:dyDescent="0.35">
      <c r="A186">
        <v>2024</v>
      </c>
      <c r="B186" s="94" t="s">
        <v>2</v>
      </c>
      <c r="C186" t="s">
        <v>74</v>
      </c>
      <c r="D186" s="97">
        <v>9</v>
      </c>
      <c r="E186" s="97">
        <v>37494</v>
      </c>
      <c r="F186" s="107">
        <f t="shared" si="5"/>
        <v>3.2315978456014363</v>
      </c>
      <c r="G186" s="97">
        <v>39</v>
      </c>
      <c r="H186" s="97">
        <v>4921.5</v>
      </c>
      <c r="I186" s="108">
        <f t="shared" si="8"/>
        <v>7.618409021639744</v>
      </c>
      <c r="J186" s="97">
        <v>51</v>
      </c>
      <c r="K186" s="97">
        <v>37494</v>
      </c>
      <c r="L186" s="110">
        <f t="shared" si="6"/>
        <v>3.4344779171744486E-2</v>
      </c>
      <c r="M186" s="97">
        <v>27</v>
      </c>
      <c r="N186" s="103">
        <v>2785</v>
      </c>
      <c r="O186" s="92">
        <v>1091694.310000001</v>
      </c>
    </row>
    <row r="187" spans="1:15" ht="15.5" x14ac:dyDescent="0.35">
      <c r="A187">
        <v>2024</v>
      </c>
      <c r="B187" s="94" t="s">
        <v>2</v>
      </c>
      <c r="C187" t="s">
        <v>92</v>
      </c>
      <c r="D187" s="97">
        <v>108</v>
      </c>
      <c r="E187" s="97">
        <v>99002.55</v>
      </c>
      <c r="F187" s="107">
        <f t="shared" si="5"/>
        <v>10.488491793726329</v>
      </c>
      <c r="G187" s="97">
        <v>8</v>
      </c>
      <c r="H187" s="97">
        <v>12413.5</v>
      </c>
      <c r="I187" s="108">
        <f t="shared" si="8"/>
        <v>7.9753937245740527</v>
      </c>
      <c r="J187" s="97">
        <v>47</v>
      </c>
      <c r="K187" s="97">
        <v>99002.55</v>
      </c>
      <c r="L187" s="110">
        <f t="shared" si="6"/>
        <v>3.3543041511961538E-2</v>
      </c>
      <c r="M187" s="97">
        <v>28</v>
      </c>
      <c r="N187" s="103">
        <v>10297</v>
      </c>
      <c r="O187" s="92">
        <v>2951507.8400000022</v>
      </c>
    </row>
    <row r="188" spans="1:15" ht="15.5" x14ac:dyDescent="0.35">
      <c r="A188">
        <v>2024</v>
      </c>
      <c r="B188" s="94" t="s">
        <v>2</v>
      </c>
      <c r="C188" t="s">
        <v>25</v>
      </c>
      <c r="D188" s="97">
        <v>28</v>
      </c>
      <c r="E188" s="97">
        <v>46459.12</v>
      </c>
      <c r="F188" s="107">
        <f t="shared" si="5"/>
        <v>3.7110669317428764</v>
      </c>
      <c r="G188" s="97">
        <v>35</v>
      </c>
      <c r="H188" s="97">
        <v>9665</v>
      </c>
      <c r="I188" s="108">
        <f t="shared" si="8"/>
        <v>4.8069446456285565</v>
      </c>
      <c r="J188" s="97">
        <v>74</v>
      </c>
      <c r="K188" s="97">
        <v>46459.12</v>
      </c>
      <c r="L188" s="110">
        <f t="shared" si="6"/>
        <v>3.0450949149353403E-2</v>
      </c>
      <c r="M188" s="97">
        <v>29</v>
      </c>
      <c r="N188" s="103">
        <v>7545</v>
      </c>
      <c r="O188" s="92">
        <v>1525703.51</v>
      </c>
    </row>
    <row r="189" spans="1:15" ht="15.5" x14ac:dyDescent="0.35">
      <c r="A189">
        <v>2024</v>
      </c>
      <c r="B189" s="94" t="s">
        <v>2</v>
      </c>
      <c r="C189" t="s">
        <v>60</v>
      </c>
      <c r="D189" s="97">
        <v>148</v>
      </c>
      <c r="E189" s="97">
        <v>90984.34</v>
      </c>
      <c r="F189" s="107">
        <f t="shared" si="5"/>
        <v>15.588792921845377</v>
      </c>
      <c r="G189" s="97">
        <v>3</v>
      </c>
      <c r="H189" s="97">
        <v>9279.5</v>
      </c>
      <c r="I189" s="108">
        <f t="shared" si="8"/>
        <v>9.8048752626757896</v>
      </c>
      <c r="J189" s="97">
        <v>31</v>
      </c>
      <c r="K189" s="97">
        <v>90984.34</v>
      </c>
      <c r="L189" s="110">
        <f t="shared" si="6"/>
        <v>2.9448495413555726E-2</v>
      </c>
      <c r="M189" s="97">
        <v>30</v>
      </c>
      <c r="N189" s="103">
        <v>9494</v>
      </c>
      <c r="O189" s="92">
        <v>3089609.120000002</v>
      </c>
    </row>
    <row r="190" spans="1:15" ht="15.5" x14ac:dyDescent="0.35">
      <c r="A190">
        <v>2024</v>
      </c>
      <c r="B190" s="94" t="s">
        <v>2</v>
      </c>
      <c r="C190" t="s">
        <v>66</v>
      </c>
      <c r="D190" s="97">
        <v>18</v>
      </c>
      <c r="E190" s="97">
        <v>40255.72</v>
      </c>
      <c r="F190" s="107">
        <f t="shared" si="5"/>
        <v>3.0790283954840918</v>
      </c>
      <c r="G190" s="97">
        <v>40</v>
      </c>
      <c r="H190" s="97">
        <v>5155</v>
      </c>
      <c r="I190" s="108">
        <f t="shared" si="8"/>
        <v>7.8090630455868091</v>
      </c>
      <c r="J190" s="97">
        <v>48</v>
      </c>
      <c r="K190" s="97">
        <v>40255.72</v>
      </c>
      <c r="L190" s="110">
        <f t="shared" si="6"/>
        <v>2.7970903609883652E-2</v>
      </c>
      <c r="M190" s="97">
        <v>31</v>
      </c>
      <c r="N190" s="103">
        <v>5846</v>
      </c>
      <c r="O190" s="92">
        <v>1439199.840000001</v>
      </c>
    </row>
    <row r="191" spans="1:15" ht="15.5" x14ac:dyDescent="0.35">
      <c r="A191">
        <v>2024</v>
      </c>
      <c r="B191" s="94" t="s">
        <v>2</v>
      </c>
      <c r="C191" t="s">
        <v>63</v>
      </c>
      <c r="D191" s="97">
        <v>9</v>
      </c>
      <c r="E191" s="97">
        <v>22217.11</v>
      </c>
      <c r="F191" s="107">
        <f t="shared" si="5"/>
        <v>1.6791044776119404</v>
      </c>
      <c r="G191" s="97">
        <v>57</v>
      </c>
      <c r="H191" s="97">
        <v>5343.5</v>
      </c>
      <c r="I191" s="108">
        <f t="shared" si="8"/>
        <v>4.1577823523907549</v>
      </c>
      <c r="J191" s="97">
        <v>75</v>
      </c>
      <c r="K191" s="97">
        <v>21588.25</v>
      </c>
      <c r="L191" s="110">
        <f t="shared" si="6"/>
        <v>2.757089663239088E-2</v>
      </c>
      <c r="M191" s="97">
        <v>32</v>
      </c>
      <c r="N191" s="103">
        <v>5360</v>
      </c>
      <c r="O191" s="92">
        <v>783008.63000000012</v>
      </c>
    </row>
    <row r="192" spans="1:15" ht="15.5" x14ac:dyDescent="0.35">
      <c r="A192">
        <v>2024</v>
      </c>
      <c r="B192" s="94" t="s">
        <v>2</v>
      </c>
      <c r="C192" t="s">
        <v>78</v>
      </c>
      <c r="D192" s="97">
        <v>210</v>
      </c>
      <c r="E192" s="97">
        <v>701555.4</v>
      </c>
      <c r="F192" s="107">
        <f t="shared" si="5"/>
        <v>2.0788168562349654</v>
      </c>
      <c r="G192" s="97">
        <v>51</v>
      </c>
      <c r="H192" s="97">
        <v>61646.39</v>
      </c>
      <c r="I192" s="108">
        <f t="shared" si="8"/>
        <v>11.380316024993515</v>
      </c>
      <c r="J192" s="97">
        <v>21</v>
      </c>
      <c r="K192" s="97">
        <v>701555.4</v>
      </c>
      <c r="L192" s="110">
        <f t="shared" si="6"/>
        <v>2.6691589948111574E-2</v>
      </c>
      <c r="M192" s="97">
        <v>33</v>
      </c>
      <c r="N192" s="103">
        <v>101019</v>
      </c>
      <c r="O192" s="92">
        <v>26283762.09</v>
      </c>
    </row>
    <row r="193" spans="1:15" ht="15.5" x14ac:dyDescent="0.35">
      <c r="A193">
        <v>2024</v>
      </c>
      <c r="B193" s="94" t="s">
        <v>2</v>
      </c>
      <c r="C193" t="s">
        <v>44</v>
      </c>
      <c r="D193" s="97">
        <v>24</v>
      </c>
      <c r="E193" s="97">
        <v>70544</v>
      </c>
      <c r="F193" s="107">
        <f t="shared" si="5"/>
        <v>3.4448112530500934</v>
      </c>
      <c r="G193" s="97">
        <v>38</v>
      </c>
      <c r="H193" s="97">
        <v>8842</v>
      </c>
      <c r="I193" s="108">
        <f t="shared" si="8"/>
        <v>7.9782854557792353</v>
      </c>
      <c r="J193" s="97">
        <v>46</v>
      </c>
      <c r="K193" s="97">
        <v>70544</v>
      </c>
      <c r="L193" s="110">
        <f t="shared" si="6"/>
        <v>2.6637529716210244E-2</v>
      </c>
      <c r="M193" s="97">
        <v>34</v>
      </c>
      <c r="N193" s="103">
        <v>6967</v>
      </c>
      <c r="O193" s="92">
        <v>2648293.62</v>
      </c>
    </row>
    <row r="194" spans="1:15" ht="15.5" x14ac:dyDescent="0.35">
      <c r="A194">
        <v>2024</v>
      </c>
      <c r="B194" s="94" t="s">
        <v>2</v>
      </c>
      <c r="C194" t="s">
        <v>89</v>
      </c>
      <c r="D194" s="97">
        <v>21</v>
      </c>
      <c r="E194" s="97">
        <v>38891</v>
      </c>
      <c r="F194" s="107">
        <f t="shared" ref="F194:F257" si="9">(D194/N194)*1000</f>
        <v>3.6407766990291264</v>
      </c>
      <c r="G194" s="97">
        <v>36</v>
      </c>
      <c r="H194" s="97">
        <v>5757</v>
      </c>
      <c r="I194" s="108">
        <f t="shared" si="8"/>
        <v>6.7554281743963873</v>
      </c>
      <c r="J194" s="97">
        <v>63</v>
      </c>
      <c r="K194" s="97">
        <v>38891</v>
      </c>
      <c r="L194" s="110">
        <f t="shared" ref="L194:L257" si="10">K194/O194</f>
        <v>2.59330775100018E-2</v>
      </c>
      <c r="M194" s="97">
        <v>35</v>
      </c>
      <c r="N194" s="103">
        <v>5768</v>
      </c>
      <c r="O194" s="92">
        <v>1499667.75</v>
      </c>
    </row>
    <row r="195" spans="1:15" ht="15.5" x14ac:dyDescent="0.35">
      <c r="A195">
        <v>2024</v>
      </c>
      <c r="B195" s="94" t="s">
        <v>2</v>
      </c>
      <c r="C195" t="s">
        <v>49</v>
      </c>
      <c r="D195" s="97">
        <v>12</v>
      </c>
      <c r="E195" s="97">
        <v>54861.38</v>
      </c>
      <c r="F195" s="107">
        <f t="shared" si="9"/>
        <v>1.6908552909680146</v>
      </c>
      <c r="G195" s="97">
        <v>56</v>
      </c>
      <c r="H195" s="97">
        <v>8312</v>
      </c>
      <c r="I195" s="108">
        <f t="shared" si="8"/>
        <v>6.600262271414822</v>
      </c>
      <c r="J195" s="97">
        <v>67</v>
      </c>
      <c r="K195" s="97">
        <v>54861.38</v>
      </c>
      <c r="L195" s="110">
        <f t="shared" si="10"/>
        <v>2.4383524904897445E-2</v>
      </c>
      <c r="M195" s="97">
        <v>36</v>
      </c>
      <c r="N195" s="103">
        <v>7097</v>
      </c>
      <c r="O195" s="92">
        <v>2249936.3899999978</v>
      </c>
    </row>
    <row r="196" spans="1:15" ht="15.5" x14ac:dyDescent="0.35">
      <c r="A196">
        <v>2024</v>
      </c>
      <c r="B196" s="94" t="s">
        <v>2</v>
      </c>
      <c r="C196" t="s">
        <v>42</v>
      </c>
      <c r="D196" s="97">
        <v>6</v>
      </c>
      <c r="E196" s="97">
        <v>19302.22</v>
      </c>
      <c r="F196" s="107">
        <f t="shared" si="9"/>
        <v>1.0272213662044172</v>
      </c>
      <c r="G196" s="97">
        <v>66</v>
      </c>
      <c r="H196" s="97">
        <v>2476</v>
      </c>
      <c r="I196" s="108">
        <f t="shared" si="8"/>
        <v>7.7957269789983847</v>
      </c>
      <c r="J196" s="97">
        <v>49</v>
      </c>
      <c r="K196" s="97">
        <v>19302.22</v>
      </c>
      <c r="L196" s="110">
        <f t="shared" si="10"/>
        <v>2.4122911218025681E-2</v>
      </c>
      <c r="M196" s="97">
        <v>37</v>
      </c>
      <c r="N196" s="103">
        <v>5841</v>
      </c>
      <c r="O196" s="92">
        <v>800161.29999999958</v>
      </c>
    </row>
    <row r="197" spans="1:15" ht="15.5" x14ac:dyDescent="0.35">
      <c r="A197">
        <v>2024</v>
      </c>
      <c r="B197" s="94" t="s">
        <v>2</v>
      </c>
      <c r="C197" t="s">
        <v>62</v>
      </c>
      <c r="D197" s="97">
        <v>307</v>
      </c>
      <c r="E197" s="97">
        <v>332679.62</v>
      </c>
      <c r="F197" s="107">
        <f t="shared" si="9"/>
        <v>5.8253164076582991</v>
      </c>
      <c r="G197" s="97">
        <v>18</v>
      </c>
      <c r="H197" s="97">
        <v>33787</v>
      </c>
      <c r="I197" s="108">
        <f t="shared" si="8"/>
        <v>9.8463793766833394</v>
      </c>
      <c r="J197" s="97">
        <v>30</v>
      </c>
      <c r="K197" s="97">
        <v>332679.62</v>
      </c>
      <c r="L197" s="110">
        <f t="shared" si="10"/>
        <v>2.3977781321193877E-2</v>
      </c>
      <c r="M197" s="97">
        <v>38</v>
      </c>
      <c r="N197" s="103">
        <v>52701</v>
      </c>
      <c r="O197" s="92">
        <v>13874495.54000001</v>
      </c>
    </row>
    <row r="198" spans="1:15" ht="15.5" x14ac:dyDescent="0.35">
      <c r="A198">
        <v>2024</v>
      </c>
      <c r="B198" s="94" t="s">
        <v>2</v>
      </c>
      <c r="C198" t="s">
        <v>59</v>
      </c>
      <c r="D198" s="97">
        <v>61</v>
      </c>
      <c r="E198" s="97">
        <v>51628.75</v>
      </c>
      <c r="F198" s="107">
        <f t="shared" si="9"/>
        <v>7.942708333333333</v>
      </c>
      <c r="G198" s="97">
        <v>15</v>
      </c>
      <c r="H198" s="97">
        <v>4160</v>
      </c>
      <c r="I198" s="108">
        <f t="shared" si="8"/>
        <v>12.410757211538462</v>
      </c>
      <c r="J198" s="97">
        <v>13</v>
      </c>
      <c r="K198" s="97">
        <v>51628.75</v>
      </c>
      <c r="L198" s="110">
        <f t="shared" si="10"/>
        <v>2.3542315543794597E-2</v>
      </c>
      <c r="M198" s="97">
        <v>39</v>
      </c>
      <c r="N198" s="103">
        <v>7680</v>
      </c>
      <c r="O198" s="92">
        <v>2193019.2000000002</v>
      </c>
    </row>
    <row r="199" spans="1:15" ht="15.5" x14ac:dyDescent="0.35">
      <c r="A199">
        <v>2024</v>
      </c>
      <c r="B199" s="94" t="s">
        <v>2</v>
      </c>
      <c r="C199" t="s">
        <v>88</v>
      </c>
      <c r="D199" s="97">
        <v>211</v>
      </c>
      <c r="E199" s="97">
        <v>71101.990000000005</v>
      </c>
      <c r="F199" s="107">
        <f t="shared" si="9"/>
        <v>31.020288150543958</v>
      </c>
      <c r="G199" s="97">
        <v>1</v>
      </c>
      <c r="H199" s="97">
        <v>3170.67</v>
      </c>
      <c r="I199" s="108">
        <f t="shared" si="8"/>
        <v>22.424910192482979</v>
      </c>
      <c r="J199" s="97">
        <v>3</v>
      </c>
      <c r="K199" s="97">
        <v>71101.990000000005</v>
      </c>
      <c r="L199" s="110">
        <f t="shared" si="10"/>
        <v>2.2994619519585553E-2</v>
      </c>
      <c r="M199" s="97">
        <v>40</v>
      </c>
      <c r="N199" s="103">
        <v>6802</v>
      </c>
      <c r="O199" s="92">
        <v>3092114.2199999979</v>
      </c>
    </row>
    <row r="200" spans="1:15" ht="15.5" x14ac:dyDescent="0.35">
      <c r="A200">
        <v>2024</v>
      </c>
      <c r="B200" s="94" t="s">
        <v>2</v>
      </c>
      <c r="C200" t="s">
        <v>43</v>
      </c>
      <c r="D200" s="97">
        <v>109</v>
      </c>
      <c r="E200" s="97">
        <v>63024</v>
      </c>
      <c r="F200" s="107">
        <f t="shared" si="9"/>
        <v>7.8757225433526008</v>
      </c>
      <c r="G200" s="97">
        <v>16</v>
      </c>
      <c r="H200" s="97">
        <v>6862</v>
      </c>
      <c r="I200" s="108">
        <f t="shared" si="8"/>
        <v>9.1844943165257948</v>
      </c>
      <c r="J200" s="97">
        <v>36</v>
      </c>
      <c r="K200" s="97">
        <v>63024</v>
      </c>
      <c r="L200" s="110">
        <f t="shared" si="10"/>
        <v>2.2256693540607057E-2</v>
      </c>
      <c r="M200" s="97">
        <v>41</v>
      </c>
      <c r="N200" s="103">
        <v>13840</v>
      </c>
      <c r="O200" s="92">
        <v>2831687.46</v>
      </c>
    </row>
    <row r="201" spans="1:15" ht="15.5" x14ac:dyDescent="0.35">
      <c r="A201">
        <v>2024</v>
      </c>
      <c r="B201" s="94" t="s">
        <v>2</v>
      </c>
      <c r="C201" t="s">
        <v>24</v>
      </c>
      <c r="D201" s="97">
        <v>7</v>
      </c>
      <c r="E201" s="97">
        <v>43758.45</v>
      </c>
      <c r="F201" s="107">
        <f t="shared" si="9"/>
        <v>1.4774166314900801</v>
      </c>
      <c r="G201" s="97">
        <v>62</v>
      </c>
      <c r="H201" s="97">
        <v>5253</v>
      </c>
      <c r="I201" s="108">
        <f t="shared" si="8"/>
        <v>8.3301827527127355</v>
      </c>
      <c r="J201" s="97">
        <v>41</v>
      </c>
      <c r="K201" s="97">
        <v>43758.45</v>
      </c>
      <c r="L201" s="110">
        <f t="shared" si="10"/>
        <v>2.2222200328765127E-2</v>
      </c>
      <c r="M201" s="97">
        <v>42</v>
      </c>
      <c r="N201" s="103">
        <v>4738</v>
      </c>
      <c r="O201" s="92">
        <v>1969132.19</v>
      </c>
    </row>
    <row r="202" spans="1:15" ht="15.5" x14ac:dyDescent="0.35">
      <c r="A202">
        <v>2024</v>
      </c>
      <c r="B202" s="94" t="s">
        <v>2</v>
      </c>
      <c r="C202" t="s">
        <v>33</v>
      </c>
      <c r="D202" s="97">
        <v>50</v>
      </c>
      <c r="E202" s="97">
        <v>42613.36</v>
      </c>
      <c r="F202" s="107">
        <f t="shared" si="9"/>
        <v>9.0843023255813957</v>
      </c>
      <c r="G202" s="97">
        <v>12</v>
      </c>
      <c r="H202" s="97">
        <v>4826</v>
      </c>
      <c r="I202" s="108">
        <f t="shared" si="8"/>
        <v>8.8299544135930379</v>
      </c>
      <c r="J202" s="97">
        <v>38</v>
      </c>
      <c r="K202" s="97">
        <v>42613.36</v>
      </c>
      <c r="L202" s="110">
        <f t="shared" si="10"/>
        <v>2.1333289865781174E-2</v>
      </c>
      <c r="M202" s="97">
        <v>43</v>
      </c>
      <c r="N202" s="103">
        <v>5504</v>
      </c>
      <c r="O202" s="92">
        <v>1997505.320000001</v>
      </c>
    </row>
    <row r="203" spans="1:15" ht="15.5" x14ac:dyDescent="0.35">
      <c r="A203">
        <v>2024</v>
      </c>
      <c r="B203" s="94" t="s">
        <v>2</v>
      </c>
      <c r="C203" t="s">
        <v>27</v>
      </c>
      <c r="D203" s="97">
        <v>25</v>
      </c>
      <c r="E203" s="97">
        <v>70130</v>
      </c>
      <c r="F203" s="107">
        <f t="shared" si="9"/>
        <v>2.0166169234492219</v>
      </c>
      <c r="G203" s="97">
        <v>53</v>
      </c>
      <c r="H203" s="97">
        <v>6534</v>
      </c>
      <c r="I203" s="108">
        <f t="shared" si="8"/>
        <v>10.733088460361188</v>
      </c>
      <c r="J203" s="97">
        <v>24</v>
      </c>
      <c r="K203" s="97">
        <v>70130</v>
      </c>
      <c r="L203" s="110">
        <f t="shared" si="10"/>
        <v>2.0847437545374131E-2</v>
      </c>
      <c r="M203" s="97">
        <v>44</v>
      </c>
      <c r="N203" s="103">
        <v>12397</v>
      </c>
      <c r="O203" s="92">
        <v>3363962.59</v>
      </c>
    </row>
    <row r="204" spans="1:15" ht="15.5" x14ac:dyDescent="0.35">
      <c r="A204">
        <v>2024</v>
      </c>
      <c r="B204" s="94" t="s">
        <v>2</v>
      </c>
      <c r="C204" t="s">
        <v>50</v>
      </c>
      <c r="D204" s="97">
        <v>10</v>
      </c>
      <c r="E204" s="97">
        <v>28448.49</v>
      </c>
      <c r="F204" s="107">
        <f t="shared" si="9"/>
        <v>2.035002035002035</v>
      </c>
      <c r="G204" s="97">
        <v>52</v>
      </c>
      <c r="H204" s="97">
        <v>4700</v>
      </c>
      <c r="I204" s="108">
        <f t="shared" si="8"/>
        <v>6.0528702127659582</v>
      </c>
      <c r="J204" s="97">
        <v>72</v>
      </c>
      <c r="K204" s="97">
        <v>28448.49</v>
      </c>
      <c r="L204" s="110">
        <f t="shared" si="10"/>
        <v>2.027255527887057E-2</v>
      </c>
      <c r="M204" s="97">
        <v>45</v>
      </c>
      <c r="N204" s="103">
        <v>4914</v>
      </c>
      <c r="O204" s="92">
        <v>1403300.65</v>
      </c>
    </row>
    <row r="205" spans="1:15" ht="15.5" x14ac:dyDescent="0.35">
      <c r="A205">
        <v>2024</v>
      </c>
      <c r="B205" s="94" t="s">
        <v>2</v>
      </c>
      <c r="C205" t="s">
        <v>73</v>
      </c>
      <c r="D205" s="97">
        <v>73</v>
      </c>
      <c r="E205" s="97">
        <v>105748.8</v>
      </c>
      <c r="F205" s="107">
        <f t="shared" si="9"/>
        <v>2.8017654960660141</v>
      </c>
      <c r="G205" s="97">
        <v>45</v>
      </c>
      <c r="H205" s="97">
        <v>9111</v>
      </c>
      <c r="I205" s="108">
        <f t="shared" si="8"/>
        <v>11.606717155087258</v>
      </c>
      <c r="J205" s="97">
        <v>19</v>
      </c>
      <c r="K205" s="97">
        <v>101640.85</v>
      </c>
      <c r="L205" s="110">
        <f t="shared" si="10"/>
        <v>2.0226292671872058E-2</v>
      </c>
      <c r="M205" s="97">
        <v>46</v>
      </c>
      <c r="N205" s="103">
        <v>26055</v>
      </c>
      <c r="O205" s="92">
        <v>5025184.3800000036</v>
      </c>
    </row>
    <row r="206" spans="1:15" ht="15.5" x14ac:dyDescent="0.35">
      <c r="A206">
        <v>2024</v>
      </c>
      <c r="B206" s="94" t="s">
        <v>2</v>
      </c>
      <c r="C206" t="s">
        <v>87</v>
      </c>
      <c r="D206" s="97">
        <v>22</v>
      </c>
      <c r="E206" s="97">
        <v>101472.07</v>
      </c>
      <c r="F206" s="107">
        <f t="shared" si="9"/>
        <v>1.6292675701695918</v>
      </c>
      <c r="G206" s="97">
        <v>58</v>
      </c>
      <c r="H206" s="97">
        <v>11322</v>
      </c>
      <c r="I206" s="108">
        <f t="shared" si="8"/>
        <v>8.9623803214979691</v>
      </c>
      <c r="J206" s="97">
        <v>37</v>
      </c>
      <c r="K206" s="97">
        <v>101472.07</v>
      </c>
      <c r="L206" s="110">
        <f t="shared" si="10"/>
        <v>2.0052970500030069E-2</v>
      </c>
      <c r="M206" s="97">
        <v>47</v>
      </c>
      <c r="N206" s="103">
        <v>13503</v>
      </c>
      <c r="O206" s="92">
        <v>5060201.4300000016</v>
      </c>
    </row>
    <row r="207" spans="1:15" ht="15.5" x14ac:dyDescent="0.35">
      <c r="A207">
        <v>2024</v>
      </c>
      <c r="B207" s="94" t="s">
        <v>2</v>
      </c>
      <c r="C207" t="s">
        <v>77</v>
      </c>
      <c r="D207" s="97">
        <v>47</v>
      </c>
      <c r="E207" s="97">
        <v>77947.509999999995</v>
      </c>
      <c r="F207" s="107">
        <f t="shared" si="9"/>
        <v>4.2407290444825403</v>
      </c>
      <c r="G207" s="97">
        <v>28</v>
      </c>
      <c r="H207" s="97">
        <v>6989</v>
      </c>
      <c r="I207" s="108">
        <f t="shared" si="8"/>
        <v>11.152884532837316</v>
      </c>
      <c r="J207" s="97">
        <v>23</v>
      </c>
      <c r="K207" s="97">
        <v>77947.509999999995</v>
      </c>
      <c r="L207" s="110">
        <f t="shared" si="10"/>
        <v>1.9838524522478522E-2</v>
      </c>
      <c r="M207" s="97">
        <v>48</v>
      </c>
      <c r="N207" s="103">
        <v>11083</v>
      </c>
      <c r="O207" s="92">
        <v>3929098.15</v>
      </c>
    </row>
    <row r="208" spans="1:15" ht="15.5" x14ac:dyDescent="0.35">
      <c r="A208">
        <v>2024</v>
      </c>
      <c r="B208" s="94" t="s">
        <v>2</v>
      </c>
      <c r="C208" t="s">
        <v>23</v>
      </c>
      <c r="D208" s="97">
        <v>32</v>
      </c>
      <c r="E208" s="97">
        <v>62457.5</v>
      </c>
      <c r="F208" s="107">
        <f t="shared" si="9"/>
        <v>3.8013779995248278</v>
      </c>
      <c r="G208" s="97">
        <v>34</v>
      </c>
      <c r="H208" s="97">
        <v>6679</v>
      </c>
      <c r="I208" s="108">
        <f t="shared" si="8"/>
        <v>9.3513250486599784</v>
      </c>
      <c r="J208" s="97">
        <v>34</v>
      </c>
      <c r="K208" s="97">
        <v>62457.5</v>
      </c>
      <c r="L208" s="110">
        <f t="shared" si="10"/>
        <v>1.9766020759766682E-2</v>
      </c>
      <c r="M208" s="97">
        <v>49</v>
      </c>
      <c r="N208" s="103">
        <v>8418</v>
      </c>
      <c r="O208" s="92">
        <v>3159841.870000001</v>
      </c>
    </row>
    <row r="209" spans="1:15" ht="15.5" x14ac:dyDescent="0.35">
      <c r="A209">
        <v>2024</v>
      </c>
      <c r="B209" s="94" t="s">
        <v>2</v>
      </c>
      <c r="C209" t="s">
        <v>0</v>
      </c>
      <c r="D209" s="97">
        <v>158</v>
      </c>
      <c r="E209" s="97">
        <v>128300</v>
      </c>
      <c r="F209" s="107">
        <f t="shared" si="9"/>
        <v>5.2167596658632416</v>
      </c>
      <c r="G209" s="97">
        <v>24</v>
      </c>
      <c r="H209" s="97">
        <v>7592.5</v>
      </c>
      <c r="I209" s="108">
        <f t="shared" si="8"/>
        <v>16.898254856766545</v>
      </c>
      <c r="J209" s="97">
        <v>5</v>
      </c>
      <c r="K209" s="97">
        <v>128300</v>
      </c>
      <c r="L209" s="110">
        <f t="shared" si="10"/>
        <v>1.8895098218745538E-2</v>
      </c>
      <c r="M209" s="97">
        <v>50</v>
      </c>
      <c r="N209" s="103">
        <v>30287</v>
      </c>
      <c r="O209" s="92">
        <v>6790120.8300000019</v>
      </c>
    </row>
    <row r="210" spans="1:15" ht="15.5" x14ac:dyDescent="0.35">
      <c r="A210">
        <v>2024</v>
      </c>
      <c r="B210" s="94" t="s">
        <v>2</v>
      </c>
      <c r="C210" t="s">
        <v>47</v>
      </c>
      <c r="D210" s="97">
        <v>49</v>
      </c>
      <c r="E210" s="97">
        <v>87603.74</v>
      </c>
      <c r="F210" s="107">
        <f t="shared" si="9"/>
        <v>2.8818443804034581</v>
      </c>
      <c r="G210" s="97">
        <v>44</v>
      </c>
      <c r="H210" s="97">
        <v>10803</v>
      </c>
      <c r="I210" s="108">
        <f t="shared" si="8"/>
        <v>8.10920485050449</v>
      </c>
      <c r="J210" s="97">
        <v>43</v>
      </c>
      <c r="K210" s="97">
        <v>67817.740000000005</v>
      </c>
      <c r="L210" s="110">
        <f t="shared" si="10"/>
        <v>1.8813101462129361E-2</v>
      </c>
      <c r="M210" s="97">
        <v>51</v>
      </c>
      <c r="N210" s="103">
        <v>17003</v>
      </c>
      <c r="O210" s="92">
        <v>3604814.4499999979</v>
      </c>
    </row>
    <row r="211" spans="1:15" ht="15.5" x14ac:dyDescent="0.35">
      <c r="A211">
        <v>2024</v>
      </c>
      <c r="B211" s="94" t="s">
        <v>2</v>
      </c>
      <c r="C211" t="s">
        <v>26</v>
      </c>
      <c r="D211" s="97">
        <v>16</v>
      </c>
      <c r="E211" s="97">
        <v>71523.3</v>
      </c>
      <c r="F211" s="107">
        <f t="shared" si="9"/>
        <v>1.2346631684543561</v>
      </c>
      <c r="G211" s="97">
        <v>64</v>
      </c>
      <c r="H211" s="97">
        <v>5230.5</v>
      </c>
      <c r="I211" s="108">
        <f t="shared" si="8"/>
        <v>13.67427588184686</v>
      </c>
      <c r="J211" s="97">
        <v>9</v>
      </c>
      <c r="K211" s="97">
        <v>71523.3</v>
      </c>
      <c r="L211" s="110">
        <f t="shared" si="10"/>
        <v>1.8445507512626941E-2</v>
      </c>
      <c r="M211" s="97">
        <v>52</v>
      </c>
      <c r="N211" s="103">
        <v>12959</v>
      </c>
      <c r="O211" s="92">
        <v>3877545.7900000019</v>
      </c>
    </row>
    <row r="212" spans="1:15" ht="15.5" x14ac:dyDescent="0.35">
      <c r="A212">
        <v>2024</v>
      </c>
      <c r="B212" s="94" t="s">
        <v>2</v>
      </c>
      <c r="C212" t="s">
        <v>79</v>
      </c>
      <c r="D212" s="97">
        <v>7</v>
      </c>
      <c r="E212" s="97">
        <v>64866</v>
      </c>
      <c r="F212" s="107">
        <f t="shared" si="9"/>
        <v>0.54150228204533146</v>
      </c>
      <c r="G212" s="97">
        <v>70</v>
      </c>
      <c r="H212" s="97">
        <v>6098</v>
      </c>
      <c r="I212" s="108">
        <f t="shared" si="8"/>
        <v>10.637258117415547</v>
      </c>
      <c r="J212" s="97">
        <v>25</v>
      </c>
      <c r="K212" s="97">
        <v>40779</v>
      </c>
      <c r="L212" s="110">
        <f t="shared" si="10"/>
        <v>1.8427849105148952E-2</v>
      </c>
      <c r="M212" s="97">
        <v>53</v>
      </c>
      <c r="N212" s="103">
        <v>12927</v>
      </c>
      <c r="O212" s="92">
        <v>2212900.69</v>
      </c>
    </row>
    <row r="213" spans="1:15" ht="15.5" x14ac:dyDescent="0.35">
      <c r="A213">
        <v>2024</v>
      </c>
      <c r="B213" s="94" t="s">
        <v>2</v>
      </c>
      <c r="C213" t="s">
        <v>71</v>
      </c>
      <c r="D213" s="97">
        <v>13</v>
      </c>
      <c r="E213" s="97">
        <v>27956.26</v>
      </c>
      <c r="F213" s="107">
        <f t="shared" si="9"/>
        <v>2.9626253418413855</v>
      </c>
      <c r="G213" s="97">
        <v>42</v>
      </c>
      <c r="H213" s="97">
        <v>3734</v>
      </c>
      <c r="I213" s="108">
        <f t="shared" si="8"/>
        <v>7.4869469737546863</v>
      </c>
      <c r="J213" s="97">
        <v>54</v>
      </c>
      <c r="K213" s="97">
        <v>27956.26</v>
      </c>
      <c r="L213" s="110">
        <f t="shared" si="10"/>
        <v>1.7964595553216618E-2</v>
      </c>
      <c r="M213" s="97">
        <v>54</v>
      </c>
      <c r="N213" s="103">
        <v>4388</v>
      </c>
      <c r="O213" s="92">
        <v>1556186.44</v>
      </c>
    </row>
    <row r="214" spans="1:15" ht="15.5" x14ac:dyDescent="0.35">
      <c r="A214">
        <v>2024</v>
      </c>
      <c r="B214" s="94" t="s">
        <v>2</v>
      </c>
      <c r="C214" t="s">
        <v>21</v>
      </c>
      <c r="D214" s="97">
        <v>12</v>
      </c>
      <c r="E214" s="97">
        <v>12240.7</v>
      </c>
      <c r="F214" s="107">
        <f t="shared" si="9"/>
        <v>2.9917726252804786</v>
      </c>
      <c r="G214" s="97">
        <v>41</v>
      </c>
      <c r="H214" s="97">
        <v>1391.5</v>
      </c>
      <c r="I214" s="108">
        <f t="shared" si="8"/>
        <v>8.7967660797700322</v>
      </c>
      <c r="J214" s="97">
        <v>39</v>
      </c>
      <c r="K214" s="97">
        <v>12240.7</v>
      </c>
      <c r="L214" s="110">
        <f t="shared" si="10"/>
        <v>1.7865487635264597E-2</v>
      </c>
      <c r="M214" s="97">
        <v>55</v>
      </c>
      <c r="N214" s="103">
        <v>4011</v>
      </c>
      <c r="O214" s="92">
        <v>685159.01999999955</v>
      </c>
    </row>
    <row r="215" spans="1:15" ht="15.5" x14ac:dyDescent="0.35">
      <c r="A215">
        <v>2024</v>
      </c>
      <c r="B215" s="94" t="s">
        <v>2</v>
      </c>
      <c r="C215" t="s">
        <v>51</v>
      </c>
      <c r="D215" s="97">
        <v>39</v>
      </c>
      <c r="E215" s="97">
        <v>36977</v>
      </c>
      <c r="F215" s="107">
        <f t="shared" si="9"/>
        <v>5.2738336713995944</v>
      </c>
      <c r="G215" s="97">
        <v>23</v>
      </c>
      <c r="H215" s="97">
        <v>4897</v>
      </c>
      <c r="I215" s="108">
        <f t="shared" si="8"/>
        <v>7.5509495609556874</v>
      </c>
      <c r="J215" s="97">
        <v>52</v>
      </c>
      <c r="K215" s="97">
        <v>36977</v>
      </c>
      <c r="L215" s="110">
        <f t="shared" si="10"/>
        <v>1.6862475515105928E-2</v>
      </c>
      <c r="M215" s="97">
        <v>56</v>
      </c>
      <c r="N215" s="103">
        <v>7395</v>
      </c>
      <c r="O215" s="92">
        <v>2192857.1500000018</v>
      </c>
    </row>
    <row r="216" spans="1:15" ht="15.5" x14ac:dyDescent="0.35">
      <c r="A216">
        <v>2024</v>
      </c>
      <c r="B216" s="94" t="s">
        <v>2</v>
      </c>
      <c r="C216" t="s">
        <v>93</v>
      </c>
      <c r="D216" s="97">
        <v>31</v>
      </c>
      <c r="E216" s="97">
        <v>38392.22</v>
      </c>
      <c r="F216" s="107">
        <f t="shared" si="9"/>
        <v>5.5023074192403261</v>
      </c>
      <c r="G216" s="97">
        <v>20</v>
      </c>
      <c r="H216" s="97">
        <v>3864.9</v>
      </c>
      <c r="I216" s="108">
        <f t="shared" si="8"/>
        <v>9.933561023571114</v>
      </c>
      <c r="J216" s="97">
        <v>29</v>
      </c>
      <c r="K216" s="97">
        <v>38392.22</v>
      </c>
      <c r="L216" s="110">
        <f t="shared" si="10"/>
        <v>1.6766482390141134E-2</v>
      </c>
      <c r="M216" s="97">
        <v>57</v>
      </c>
      <c r="N216" s="103">
        <v>5634</v>
      </c>
      <c r="O216" s="92">
        <v>2289819.5999999992</v>
      </c>
    </row>
    <row r="217" spans="1:15" ht="15.5" x14ac:dyDescent="0.35">
      <c r="A217">
        <v>2024</v>
      </c>
      <c r="B217" s="94" t="s">
        <v>2</v>
      </c>
      <c r="C217" t="s">
        <v>83</v>
      </c>
      <c r="D217" s="97">
        <v>8</v>
      </c>
      <c r="E217" s="97">
        <v>53668.52</v>
      </c>
      <c r="F217" s="107">
        <f t="shared" si="9"/>
        <v>0.75272864132480244</v>
      </c>
      <c r="G217" s="97">
        <v>67</v>
      </c>
      <c r="H217" s="97">
        <v>8918.74</v>
      </c>
      <c r="I217" s="108">
        <f t="shared" si="8"/>
        <v>6.0175002298530957</v>
      </c>
      <c r="J217" s="97">
        <v>73</v>
      </c>
      <c r="K217" s="97">
        <v>53668.52</v>
      </c>
      <c r="L217" s="110">
        <f t="shared" si="10"/>
        <v>1.6168719099688599E-2</v>
      </c>
      <c r="M217" s="97">
        <v>58</v>
      </c>
      <c r="N217" s="103">
        <v>10628</v>
      </c>
      <c r="O217" s="92">
        <v>3319280.87</v>
      </c>
    </row>
    <row r="218" spans="1:15" ht="15.5" x14ac:dyDescent="0.35">
      <c r="A218">
        <v>2024</v>
      </c>
      <c r="B218" s="94" t="s">
        <v>2</v>
      </c>
      <c r="C218" t="s">
        <v>17</v>
      </c>
      <c r="D218" s="97">
        <v>26</v>
      </c>
      <c r="E218" s="97">
        <v>26497.46</v>
      </c>
      <c r="F218" s="107">
        <f t="shared" si="9"/>
        <v>4.0123456790123457</v>
      </c>
      <c r="G218" s="97">
        <v>31</v>
      </c>
      <c r="H218" s="97">
        <v>1824</v>
      </c>
      <c r="I218" s="108">
        <f t="shared" si="8"/>
        <v>14.527116228070176</v>
      </c>
      <c r="J218" s="97">
        <v>7</v>
      </c>
      <c r="K218" s="97">
        <v>24322.46</v>
      </c>
      <c r="L218" s="110">
        <f t="shared" si="10"/>
        <v>1.4478100825296863E-2</v>
      </c>
      <c r="M218" s="97">
        <v>59</v>
      </c>
      <c r="N218" s="103">
        <v>6480</v>
      </c>
      <c r="O218" s="92">
        <v>1679948.2399999991</v>
      </c>
    </row>
    <row r="219" spans="1:15" ht="15.5" x14ac:dyDescent="0.35">
      <c r="A219">
        <v>2024</v>
      </c>
      <c r="B219" s="94" t="s">
        <v>2</v>
      </c>
      <c r="C219" t="s">
        <v>39</v>
      </c>
      <c r="D219" s="97">
        <v>43</v>
      </c>
      <c r="E219" s="97">
        <v>52107.69</v>
      </c>
      <c r="F219" s="107">
        <f t="shared" si="9"/>
        <v>5.4867934158479006</v>
      </c>
      <c r="G219" s="97">
        <v>21</v>
      </c>
      <c r="H219" s="97">
        <v>3696</v>
      </c>
      <c r="I219" s="108">
        <f t="shared" si="8"/>
        <v>14.098400974025974</v>
      </c>
      <c r="J219" s="97">
        <v>8</v>
      </c>
      <c r="K219" s="97">
        <v>22431.69</v>
      </c>
      <c r="L219" s="110">
        <f t="shared" si="10"/>
        <v>1.4012901305301169E-2</v>
      </c>
      <c r="M219" s="97">
        <v>60</v>
      </c>
      <c r="N219" s="103">
        <v>7837</v>
      </c>
      <c r="O219" s="92">
        <v>1600788.4100000011</v>
      </c>
    </row>
    <row r="220" spans="1:15" ht="15.5" x14ac:dyDescent="0.35">
      <c r="A220">
        <v>2024</v>
      </c>
      <c r="B220" s="94" t="s">
        <v>2</v>
      </c>
      <c r="C220" t="s">
        <v>61</v>
      </c>
      <c r="D220" s="97">
        <v>73</v>
      </c>
      <c r="E220" s="97">
        <v>64364</v>
      </c>
      <c r="F220" s="107">
        <f t="shared" si="9"/>
        <v>5.423074065819776</v>
      </c>
      <c r="G220" s="97">
        <v>22</v>
      </c>
      <c r="H220" s="97">
        <v>6773</v>
      </c>
      <c r="I220" s="108">
        <f t="shared" si="8"/>
        <v>9.5030267237560899</v>
      </c>
      <c r="J220" s="97">
        <v>33</v>
      </c>
      <c r="K220" s="97">
        <v>64364</v>
      </c>
      <c r="L220" s="110">
        <f t="shared" si="10"/>
        <v>1.3149436127830606E-2</v>
      </c>
      <c r="M220" s="97">
        <v>61</v>
      </c>
      <c r="N220" s="103">
        <v>13461</v>
      </c>
      <c r="O220" s="92">
        <v>4894810.6499999994</v>
      </c>
    </row>
    <row r="221" spans="1:15" ht="15.5" x14ac:dyDescent="0.35">
      <c r="A221">
        <v>2024</v>
      </c>
      <c r="B221" s="94" t="s">
        <v>2</v>
      </c>
      <c r="C221" t="s">
        <v>69</v>
      </c>
      <c r="D221" s="97">
        <v>44</v>
      </c>
      <c r="E221" s="97">
        <v>25708.99</v>
      </c>
      <c r="F221" s="107">
        <f t="shared" si="9"/>
        <v>9.2905405405405403</v>
      </c>
      <c r="G221" s="97">
        <v>11</v>
      </c>
      <c r="H221" s="97">
        <v>2794.8</v>
      </c>
      <c r="I221" s="108">
        <f t="shared" si="8"/>
        <v>9.1988657506798344</v>
      </c>
      <c r="J221" s="97">
        <v>35</v>
      </c>
      <c r="K221" s="97">
        <v>25708.99</v>
      </c>
      <c r="L221" s="110">
        <f t="shared" si="10"/>
        <v>1.1777722977833371E-2</v>
      </c>
      <c r="M221" s="97">
        <v>62</v>
      </c>
      <c r="N221" s="103">
        <v>4736</v>
      </c>
      <c r="O221" s="92">
        <v>2182848.9300000011</v>
      </c>
    </row>
    <row r="222" spans="1:15" ht="15.5" x14ac:dyDescent="0.35">
      <c r="A222">
        <v>2024</v>
      </c>
      <c r="B222" s="94" t="s">
        <v>2</v>
      </c>
      <c r="C222" t="s">
        <v>28</v>
      </c>
      <c r="D222" s="97">
        <v>13</v>
      </c>
      <c r="E222" s="97">
        <v>25523.8</v>
      </c>
      <c r="F222" s="107">
        <f t="shared" si="9"/>
        <v>1.4850354123829106</v>
      </c>
      <c r="G222" s="97">
        <v>61</v>
      </c>
      <c r="H222" s="97">
        <v>3700.5</v>
      </c>
      <c r="I222" s="108">
        <f t="shared" si="8"/>
        <v>6.8973922442913116</v>
      </c>
      <c r="J222" s="97">
        <v>61</v>
      </c>
      <c r="K222" s="97">
        <v>25523.8</v>
      </c>
      <c r="L222" s="110">
        <f t="shared" si="10"/>
        <v>1.0403083432225362E-2</v>
      </c>
      <c r="M222" s="97">
        <v>63</v>
      </c>
      <c r="N222" s="103">
        <v>8754</v>
      </c>
      <c r="O222" s="92">
        <v>2453484.1199999978</v>
      </c>
    </row>
    <row r="223" spans="1:15" ht="15.5" x14ac:dyDescent="0.35">
      <c r="A223">
        <v>2024</v>
      </c>
      <c r="B223" s="94" t="s">
        <v>2</v>
      </c>
      <c r="C223" t="s">
        <v>84</v>
      </c>
      <c r="D223" s="97">
        <v>60</v>
      </c>
      <c r="E223" s="97">
        <v>48567.08</v>
      </c>
      <c r="F223" s="107">
        <f t="shared" si="9"/>
        <v>3.8240917782026767</v>
      </c>
      <c r="G223" s="97">
        <v>33</v>
      </c>
      <c r="H223" s="97">
        <v>6485</v>
      </c>
      <c r="I223" s="108">
        <f t="shared" si="8"/>
        <v>7.489141094834233</v>
      </c>
      <c r="J223" s="97">
        <v>53</v>
      </c>
      <c r="K223" s="97">
        <v>48567.08</v>
      </c>
      <c r="L223" s="110">
        <f t="shared" si="10"/>
        <v>9.0070189407409854E-3</v>
      </c>
      <c r="M223" s="97">
        <v>64</v>
      </c>
      <c r="N223" s="103">
        <v>15690</v>
      </c>
      <c r="O223" s="92">
        <v>5392136.9899999909</v>
      </c>
    </row>
    <row r="224" spans="1:15" ht="15.5" x14ac:dyDescent="0.35">
      <c r="A224">
        <v>2024</v>
      </c>
      <c r="B224" s="94" t="s">
        <v>2</v>
      </c>
      <c r="C224" t="s">
        <v>19</v>
      </c>
      <c r="D224" s="97">
        <v>62</v>
      </c>
      <c r="E224" s="97">
        <v>37800</v>
      </c>
      <c r="F224" s="107">
        <f t="shared" si="9"/>
        <v>4.1557745157182113</v>
      </c>
      <c r="G224" s="97">
        <v>30</v>
      </c>
      <c r="H224" s="97">
        <v>5481</v>
      </c>
      <c r="I224" s="108">
        <f t="shared" ref="I224:I234" si="11">E224/H224</f>
        <v>6.8965517241379306</v>
      </c>
      <c r="J224" s="97">
        <v>62</v>
      </c>
      <c r="K224" s="97">
        <v>36272</v>
      </c>
      <c r="L224" s="110">
        <f t="shared" si="10"/>
        <v>8.7244043410049897E-3</v>
      </c>
      <c r="M224" s="97">
        <v>65</v>
      </c>
      <c r="N224" s="103">
        <v>14919</v>
      </c>
      <c r="O224" s="92">
        <v>4157533.1199999978</v>
      </c>
    </row>
    <row r="225" spans="1:15" ht="15.5" x14ac:dyDescent="0.35">
      <c r="A225">
        <v>2024</v>
      </c>
      <c r="B225" s="94" t="s">
        <v>2</v>
      </c>
      <c r="C225" t="s">
        <v>82</v>
      </c>
      <c r="D225" s="97">
        <v>2</v>
      </c>
      <c r="E225" s="97">
        <v>12643</v>
      </c>
      <c r="F225" s="107">
        <f t="shared" si="9"/>
        <v>0.33950093362756745</v>
      </c>
      <c r="G225" s="97">
        <v>74</v>
      </c>
      <c r="H225" s="97">
        <v>1885</v>
      </c>
      <c r="I225" s="108">
        <f t="shared" si="11"/>
        <v>6.7071618037135279</v>
      </c>
      <c r="J225" s="97">
        <v>64</v>
      </c>
      <c r="K225" s="97">
        <v>12643</v>
      </c>
      <c r="L225" s="110">
        <f t="shared" si="10"/>
        <v>7.2551322844801964E-3</v>
      </c>
      <c r="M225" s="97">
        <v>66</v>
      </c>
      <c r="N225" s="103">
        <v>5891</v>
      </c>
      <c r="O225" s="92">
        <v>1742628.459999999</v>
      </c>
    </row>
    <row r="226" spans="1:15" ht="15.5" x14ac:dyDescent="0.35">
      <c r="A226">
        <v>2024</v>
      </c>
      <c r="B226" s="94" t="s">
        <v>2</v>
      </c>
      <c r="C226" t="s">
        <v>67</v>
      </c>
      <c r="D226" s="97">
        <v>61</v>
      </c>
      <c r="E226" s="97">
        <v>28405</v>
      </c>
      <c r="F226" s="107">
        <f t="shared" si="9"/>
        <v>4.510833394956741</v>
      </c>
      <c r="G226" s="97">
        <v>25</v>
      </c>
      <c r="H226" s="97">
        <v>3460</v>
      </c>
      <c r="I226" s="108">
        <f t="shared" si="11"/>
        <v>8.2095375722543356</v>
      </c>
      <c r="J226" s="97">
        <v>42</v>
      </c>
      <c r="K226" s="97">
        <v>28405</v>
      </c>
      <c r="L226" s="110">
        <f t="shared" si="10"/>
        <v>7.1305936048850164E-3</v>
      </c>
      <c r="M226" s="97">
        <v>67</v>
      </c>
      <c r="N226" s="103">
        <v>13523</v>
      </c>
      <c r="O226" s="92">
        <v>3983539.3199999989</v>
      </c>
    </row>
    <row r="227" spans="1:15" ht="15.5" x14ac:dyDescent="0.35">
      <c r="A227">
        <v>2024</v>
      </c>
      <c r="B227" s="94" t="s">
        <v>2</v>
      </c>
      <c r="C227" t="s">
        <v>75</v>
      </c>
      <c r="D227" s="97">
        <v>30</v>
      </c>
      <c r="E227" s="97">
        <v>22468.51</v>
      </c>
      <c r="F227" s="107">
        <f t="shared" si="9"/>
        <v>2.4252223120452712</v>
      </c>
      <c r="G227" s="97">
        <v>49</v>
      </c>
      <c r="H227" s="97">
        <v>3189</v>
      </c>
      <c r="I227" s="108">
        <f t="shared" si="11"/>
        <v>7.0456287237378481</v>
      </c>
      <c r="J227" s="97">
        <v>59</v>
      </c>
      <c r="K227" s="97">
        <v>22172.71</v>
      </c>
      <c r="L227" s="110">
        <f t="shared" si="10"/>
        <v>7.0230425673434849E-3</v>
      </c>
      <c r="M227" s="97">
        <v>68</v>
      </c>
      <c r="N227" s="103">
        <v>12370</v>
      </c>
      <c r="O227" s="92">
        <v>3157137.3499999992</v>
      </c>
    </row>
    <row r="228" spans="1:15" ht="15.5" x14ac:dyDescent="0.35">
      <c r="A228">
        <v>2024</v>
      </c>
      <c r="B228" s="94" t="s">
        <v>2</v>
      </c>
      <c r="C228" t="s">
        <v>53</v>
      </c>
      <c r="D228" s="97">
        <v>1</v>
      </c>
      <c r="E228" s="97">
        <v>5726.64</v>
      </c>
      <c r="F228" s="107">
        <f t="shared" si="9"/>
        <v>0.23218017181332715</v>
      </c>
      <c r="G228" s="97">
        <v>75</v>
      </c>
      <c r="H228" s="97">
        <v>856</v>
      </c>
      <c r="I228" s="108">
        <f t="shared" si="11"/>
        <v>6.69</v>
      </c>
      <c r="J228" s="97">
        <v>66</v>
      </c>
      <c r="K228" s="97">
        <v>5726.64</v>
      </c>
      <c r="L228" s="110">
        <f t="shared" si="10"/>
        <v>5.9171793282356885E-3</v>
      </c>
      <c r="M228" s="97">
        <v>69</v>
      </c>
      <c r="N228" s="103">
        <v>4307</v>
      </c>
      <c r="O228" s="92">
        <v>967798.96000000043</v>
      </c>
    </row>
    <row r="229" spans="1:15" ht="15.5" x14ac:dyDescent="0.35">
      <c r="A229">
        <v>2024</v>
      </c>
      <c r="B229" s="94" t="s">
        <v>2</v>
      </c>
      <c r="C229" t="s">
        <v>57</v>
      </c>
      <c r="D229" s="97">
        <v>2</v>
      </c>
      <c r="E229" s="97">
        <v>4567.6099999999997</v>
      </c>
      <c r="F229" s="107">
        <f t="shared" si="9"/>
        <v>0.39698292973402144</v>
      </c>
      <c r="G229" s="97">
        <v>73</v>
      </c>
      <c r="H229" s="97">
        <v>746.45</v>
      </c>
      <c r="I229" s="108">
        <f t="shared" si="11"/>
        <v>6.1191104561591523</v>
      </c>
      <c r="J229" s="97">
        <v>71</v>
      </c>
      <c r="K229" s="97">
        <v>4567.6099999999997</v>
      </c>
      <c r="L229" s="110">
        <f t="shared" si="10"/>
        <v>3.414907700725606E-3</v>
      </c>
      <c r="M229" s="97">
        <v>70</v>
      </c>
      <c r="N229" s="103">
        <v>5038</v>
      </c>
      <c r="O229" s="92">
        <v>1337550.060000001</v>
      </c>
    </row>
    <row r="230" spans="1:15" ht="15.5" x14ac:dyDescent="0.35">
      <c r="A230">
        <v>2024</v>
      </c>
      <c r="B230" s="94" t="s">
        <v>2</v>
      </c>
      <c r="C230" t="s">
        <v>31</v>
      </c>
      <c r="D230" s="97">
        <v>3</v>
      </c>
      <c r="E230" s="97">
        <v>4553.34</v>
      </c>
      <c r="F230" s="107">
        <f t="shared" si="9"/>
        <v>0.66622251832111923</v>
      </c>
      <c r="G230" s="97">
        <v>68</v>
      </c>
      <c r="H230" s="97">
        <v>53</v>
      </c>
      <c r="I230" s="108">
        <f t="shared" si="11"/>
        <v>85.912075471698117</v>
      </c>
      <c r="J230" s="97">
        <v>1</v>
      </c>
      <c r="K230" s="97">
        <v>4553.34</v>
      </c>
      <c r="L230" s="110">
        <f t="shared" si="10"/>
        <v>2.3082181134974847E-3</v>
      </c>
      <c r="M230" s="97">
        <v>71</v>
      </c>
      <c r="N230" s="103">
        <v>4503</v>
      </c>
      <c r="O230" s="92">
        <v>1972664.5299999991</v>
      </c>
    </row>
    <row r="231" spans="1:15" ht="15.5" x14ac:dyDescent="0.35">
      <c r="A231">
        <v>2024</v>
      </c>
      <c r="B231" s="94" t="s">
        <v>2</v>
      </c>
      <c r="C231" t="s">
        <v>29</v>
      </c>
      <c r="D231" s="97">
        <v>2</v>
      </c>
      <c r="E231" s="97">
        <v>2323.1</v>
      </c>
      <c r="F231" s="107">
        <f t="shared" si="9"/>
        <v>0.42526047203912393</v>
      </c>
      <c r="G231" s="97">
        <v>72</v>
      </c>
      <c r="H231" s="97">
        <v>371.25</v>
      </c>
      <c r="I231" s="108">
        <f t="shared" si="11"/>
        <v>6.2575084175084177</v>
      </c>
      <c r="J231" s="97">
        <v>69</v>
      </c>
      <c r="K231" s="97">
        <v>2323.1</v>
      </c>
      <c r="L231" s="110">
        <f t="shared" si="10"/>
        <v>2.2853165641536937E-3</v>
      </c>
      <c r="M231" s="97">
        <v>72</v>
      </c>
      <c r="N231" s="103">
        <v>4703</v>
      </c>
      <c r="O231" s="92">
        <v>1016533.13</v>
      </c>
    </row>
    <row r="232" spans="1:15" ht="15.5" x14ac:dyDescent="0.35">
      <c r="A232">
        <v>2024</v>
      </c>
      <c r="B232" s="94" t="s">
        <v>2</v>
      </c>
      <c r="C232" t="s">
        <v>58</v>
      </c>
      <c r="D232" s="97">
        <v>32</v>
      </c>
      <c r="E232" s="97">
        <v>5170</v>
      </c>
      <c r="F232" s="107">
        <f t="shared" si="9"/>
        <v>3.9791096742103957</v>
      </c>
      <c r="G232" s="97">
        <v>32</v>
      </c>
      <c r="H232" s="97">
        <v>535</v>
      </c>
      <c r="I232" s="108">
        <f t="shared" si="11"/>
        <v>9.6635514018691584</v>
      </c>
      <c r="J232" s="97">
        <v>32</v>
      </c>
      <c r="K232" s="97">
        <v>5170</v>
      </c>
      <c r="L232" s="110">
        <f t="shared" si="10"/>
        <v>1.5981445794909597E-3</v>
      </c>
      <c r="M232" s="97">
        <v>73</v>
      </c>
      <c r="N232" s="103">
        <v>8042</v>
      </c>
      <c r="O232" s="92">
        <v>3235001.4299999978</v>
      </c>
    </row>
    <row r="233" spans="1:15" ht="15.5" x14ac:dyDescent="0.35">
      <c r="A233">
        <v>2024</v>
      </c>
      <c r="B233" s="94" t="s">
        <v>2</v>
      </c>
      <c r="C233" t="s">
        <v>35</v>
      </c>
      <c r="D233" s="97">
        <v>1</v>
      </c>
      <c r="E233" s="97">
        <v>468</v>
      </c>
      <c r="F233" s="107">
        <f t="shared" si="9"/>
        <v>1.9379844961240309</v>
      </c>
      <c r="G233" s="97">
        <v>54</v>
      </c>
      <c r="H233" s="97">
        <v>39</v>
      </c>
      <c r="I233" s="108">
        <f t="shared" si="11"/>
        <v>12</v>
      </c>
      <c r="J233" s="97">
        <v>17</v>
      </c>
      <c r="K233" s="97">
        <v>468</v>
      </c>
      <c r="L233" s="110">
        <f t="shared" si="10"/>
        <v>1.3562688441311802E-3</v>
      </c>
      <c r="M233" s="97">
        <v>74</v>
      </c>
      <c r="N233" s="103">
        <v>516</v>
      </c>
      <c r="O233" s="92">
        <v>345064.3299999999</v>
      </c>
    </row>
    <row r="234" spans="1:15" ht="15.5" x14ac:dyDescent="0.35">
      <c r="A234">
        <v>2024</v>
      </c>
      <c r="B234" s="94" t="s">
        <v>2</v>
      </c>
      <c r="C234" t="s">
        <v>16</v>
      </c>
      <c r="D234" s="97">
        <v>2</v>
      </c>
      <c r="E234" s="97">
        <v>1533.35</v>
      </c>
      <c r="F234" s="107">
        <f t="shared" si="9"/>
        <v>0.49079754601226999</v>
      </c>
      <c r="G234" s="97">
        <v>71</v>
      </c>
      <c r="H234" s="97">
        <v>192</v>
      </c>
      <c r="I234" s="108">
        <f t="shared" si="11"/>
        <v>7.9861979166666659</v>
      </c>
      <c r="J234" s="97">
        <v>45</v>
      </c>
      <c r="K234" s="97">
        <v>1533.35</v>
      </c>
      <c r="L234" s="110">
        <f t="shared" si="10"/>
        <v>1.3165502815954519E-3</v>
      </c>
      <c r="M234" s="97">
        <v>75</v>
      </c>
      <c r="N234" s="103">
        <v>4075</v>
      </c>
      <c r="O234" s="92">
        <v>1164672.570000001</v>
      </c>
    </row>
    <row r="235" spans="1:15" ht="15.5" x14ac:dyDescent="0.35">
      <c r="A235">
        <v>2024</v>
      </c>
      <c r="B235" s="94" t="s">
        <v>2</v>
      </c>
      <c r="C235" t="s">
        <v>48</v>
      </c>
      <c r="D235" s="97">
        <v>0</v>
      </c>
      <c r="E235" s="97">
        <v>0</v>
      </c>
      <c r="F235" s="107">
        <f t="shared" si="9"/>
        <v>0</v>
      </c>
      <c r="G235" s="97"/>
      <c r="H235" s="97">
        <v>0</v>
      </c>
      <c r="I235" s="108">
        <v>0</v>
      </c>
      <c r="J235" s="97"/>
      <c r="K235" s="97">
        <v>0</v>
      </c>
      <c r="L235" s="110">
        <f t="shared" si="10"/>
        <v>0</v>
      </c>
      <c r="M235" s="97">
        <v>76</v>
      </c>
      <c r="N235" s="103">
        <v>1626</v>
      </c>
      <c r="O235" s="92">
        <v>290080.29999999987</v>
      </c>
    </row>
    <row r="236" spans="1:15" ht="15.5" x14ac:dyDescent="0.35">
      <c r="A236">
        <v>2024</v>
      </c>
      <c r="B236" s="94" t="s">
        <v>2</v>
      </c>
      <c r="C236" t="s">
        <v>68</v>
      </c>
      <c r="D236" s="97">
        <v>0</v>
      </c>
      <c r="E236" s="97">
        <v>0</v>
      </c>
      <c r="F236" s="107">
        <f t="shared" si="9"/>
        <v>0</v>
      </c>
      <c r="G236" s="97"/>
      <c r="H236" s="97">
        <v>0</v>
      </c>
      <c r="I236" s="108">
        <v>0</v>
      </c>
      <c r="J236" s="97"/>
      <c r="K236" s="97">
        <v>0</v>
      </c>
      <c r="L236" s="110">
        <f t="shared" si="10"/>
        <v>0</v>
      </c>
      <c r="M236" s="97">
        <v>77</v>
      </c>
      <c r="N236" s="103">
        <v>92</v>
      </c>
      <c r="O236" s="92">
        <v>9171.7299999999977</v>
      </c>
    </row>
    <row r="237" spans="1:15" ht="15.5" x14ac:dyDescent="0.35">
      <c r="A237">
        <v>2024</v>
      </c>
      <c r="B237" s="94" t="s">
        <v>2</v>
      </c>
      <c r="C237" t="s">
        <v>80</v>
      </c>
      <c r="D237" s="97">
        <v>0</v>
      </c>
      <c r="E237" s="97">
        <v>0</v>
      </c>
      <c r="F237" s="107">
        <f t="shared" si="9"/>
        <v>0</v>
      </c>
      <c r="G237" s="97"/>
      <c r="H237" s="97">
        <v>0</v>
      </c>
      <c r="I237" s="108">
        <v>0</v>
      </c>
      <c r="J237" s="97"/>
      <c r="K237" s="97">
        <v>0</v>
      </c>
      <c r="L237" s="110">
        <f t="shared" si="10"/>
        <v>0</v>
      </c>
      <c r="M237" s="97">
        <v>78</v>
      </c>
      <c r="N237" s="103">
        <v>4275</v>
      </c>
      <c r="O237" s="92">
        <v>777292.73000000021</v>
      </c>
    </row>
    <row r="238" spans="1:15" ht="15.5" x14ac:dyDescent="0.35">
      <c r="A238">
        <v>2024</v>
      </c>
      <c r="B238" s="94" t="s">
        <v>2</v>
      </c>
      <c r="C238" t="s">
        <v>90</v>
      </c>
      <c r="D238" s="97">
        <v>0</v>
      </c>
      <c r="E238" s="97">
        <v>0</v>
      </c>
      <c r="F238" s="107">
        <f t="shared" si="9"/>
        <v>0</v>
      </c>
      <c r="G238" s="97"/>
      <c r="H238" s="97">
        <v>0</v>
      </c>
      <c r="I238" s="108">
        <v>0</v>
      </c>
      <c r="J238" s="97"/>
      <c r="K238" s="97">
        <v>0</v>
      </c>
      <c r="L238" s="110">
        <f t="shared" si="10"/>
        <v>0</v>
      </c>
      <c r="M238" s="97">
        <v>79</v>
      </c>
      <c r="N238" s="103">
        <v>277</v>
      </c>
      <c r="O238" s="92">
        <v>72969.809999999983</v>
      </c>
    </row>
    <row r="239" spans="1:15" x14ac:dyDescent="0.35">
      <c r="A239">
        <v>2024</v>
      </c>
      <c r="B239" s="95" t="s">
        <v>3</v>
      </c>
      <c r="C239" t="s">
        <v>56</v>
      </c>
      <c r="D239" s="97">
        <v>21</v>
      </c>
      <c r="E239" s="97">
        <v>89967</v>
      </c>
      <c r="F239" s="99">
        <f t="shared" si="9"/>
        <v>1.9670288497564632</v>
      </c>
      <c r="G239" s="97">
        <v>1</v>
      </c>
      <c r="H239" s="97">
        <v>12419.5</v>
      </c>
      <c r="I239" s="101">
        <f t="shared" ref="I239:I281" si="12">E239/H239</f>
        <v>7.2440114336325943</v>
      </c>
      <c r="J239" s="97">
        <v>26</v>
      </c>
      <c r="K239" s="97">
        <v>80763.5</v>
      </c>
      <c r="L239" s="102">
        <f t="shared" si="10"/>
        <v>3.5879881371041304E-2</v>
      </c>
      <c r="M239" s="97">
        <v>1</v>
      </c>
      <c r="N239" s="103">
        <v>10676</v>
      </c>
      <c r="O239" s="92">
        <v>2250941.1099999989</v>
      </c>
    </row>
    <row r="240" spans="1:15" x14ac:dyDescent="0.35">
      <c r="A240">
        <v>2024</v>
      </c>
      <c r="B240" s="95" t="s">
        <v>3</v>
      </c>
      <c r="C240" t="s">
        <v>38</v>
      </c>
      <c r="D240" s="97">
        <v>56</v>
      </c>
      <c r="E240" s="97">
        <v>301159.95</v>
      </c>
      <c r="F240" s="99">
        <f t="shared" si="9"/>
        <v>1.6750418760469012</v>
      </c>
      <c r="G240" s="97">
        <v>2</v>
      </c>
      <c r="H240" s="97">
        <v>24824</v>
      </c>
      <c r="I240" s="101">
        <f t="shared" si="12"/>
        <v>12.13180591363197</v>
      </c>
      <c r="J240" s="97">
        <v>8</v>
      </c>
      <c r="K240" s="97">
        <v>297319.95</v>
      </c>
      <c r="L240" s="102">
        <f t="shared" si="10"/>
        <v>2.8076037249455222E-2</v>
      </c>
      <c r="M240" s="97">
        <v>2</v>
      </c>
      <c r="N240" s="103">
        <v>33432</v>
      </c>
      <c r="O240" s="92">
        <v>10589811.780000011</v>
      </c>
    </row>
    <row r="241" spans="1:15" x14ac:dyDescent="0.35">
      <c r="A241">
        <v>2024</v>
      </c>
      <c r="B241" s="95" t="s">
        <v>3</v>
      </c>
      <c r="C241" t="s">
        <v>78</v>
      </c>
      <c r="D241" s="97">
        <v>63</v>
      </c>
      <c r="E241" s="97">
        <v>582068.21</v>
      </c>
      <c r="F241" s="99">
        <f t="shared" si="9"/>
        <v>0.62364505687048966</v>
      </c>
      <c r="G241" s="97">
        <v>6</v>
      </c>
      <c r="H241" s="97">
        <v>72216.899999999994</v>
      </c>
      <c r="I241" s="101">
        <f t="shared" si="12"/>
        <v>8.0599999446113024</v>
      </c>
      <c r="J241" s="97">
        <v>20</v>
      </c>
      <c r="K241" s="97">
        <v>563291.81999999995</v>
      </c>
      <c r="L241" s="102">
        <f t="shared" si="10"/>
        <v>2.1431171765715823E-2</v>
      </c>
      <c r="M241" s="97">
        <v>3</v>
      </c>
      <c r="N241" s="103">
        <v>101019</v>
      </c>
      <c r="O241" s="92">
        <v>26283762.09</v>
      </c>
    </row>
    <row r="242" spans="1:15" x14ac:dyDescent="0.35">
      <c r="A242">
        <v>2024</v>
      </c>
      <c r="B242" s="95" t="s">
        <v>3</v>
      </c>
      <c r="C242" t="s">
        <v>32</v>
      </c>
      <c r="D242" s="97">
        <v>2</v>
      </c>
      <c r="E242" s="97">
        <v>25359.01</v>
      </c>
      <c r="F242" s="99">
        <f t="shared" si="9"/>
        <v>0.33400133600534404</v>
      </c>
      <c r="G242" s="97">
        <v>21</v>
      </c>
      <c r="H242" s="97">
        <v>3252</v>
      </c>
      <c r="I242" s="101">
        <f t="shared" si="12"/>
        <v>7.7979735547355471</v>
      </c>
      <c r="J242" s="97">
        <v>24</v>
      </c>
      <c r="K242" s="97">
        <v>25359.01</v>
      </c>
      <c r="L242" s="102">
        <f t="shared" si="10"/>
        <v>1.8751975236488017E-2</v>
      </c>
      <c r="M242" s="97">
        <v>4</v>
      </c>
      <c r="N242" s="103">
        <v>5988</v>
      </c>
      <c r="O242" s="92">
        <v>1352338.07</v>
      </c>
    </row>
    <row r="243" spans="1:15" ht="15.5" x14ac:dyDescent="0.35">
      <c r="A243">
        <v>2024</v>
      </c>
      <c r="B243" s="95" t="s">
        <v>3</v>
      </c>
      <c r="C243" s="93" t="s">
        <v>85</v>
      </c>
      <c r="D243" s="97">
        <v>5</v>
      </c>
      <c r="E243" s="97">
        <v>59816.2</v>
      </c>
      <c r="F243" s="99">
        <f t="shared" si="9"/>
        <v>0.21711754744018413</v>
      </c>
      <c r="G243" s="97">
        <v>28</v>
      </c>
      <c r="H243" s="97">
        <v>5500.5</v>
      </c>
      <c r="I243" s="101">
        <f t="shared" si="12"/>
        <v>10.874684119625488</v>
      </c>
      <c r="J243" s="97">
        <v>10</v>
      </c>
      <c r="K243" s="97">
        <v>59816.2</v>
      </c>
      <c r="L243" s="102">
        <f t="shared" si="10"/>
        <v>1.823789213406481E-2</v>
      </c>
      <c r="M243" s="97">
        <v>5</v>
      </c>
      <c r="N243" s="103">
        <v>23029</v>
      </c>
      <c r="O243" s="92">
        <v>3279775.950000003</v>
      </c>
    </row>
    <row r="244" spans="1:15" x14ac:dyDescent="0.35">
      <c r="A244">
        <v>2024</v>
      </c>
      <c r="B244" s="95" t="s">
        <v>3</v>
      </c>
      <c r="C244" t="s">
        <v>36</v>
      </c>
      <c r="D244" s="97">
        <v>3</v>
      </c>
      <c r="E244" s="97">
        <v>12917.61</v>
      </c>
      <c r="F244" s="99">
        <f t="shared" si="9"/>
        <v>0.447360572621533</v>
      </c>
      <c r="G244" s="97">
        <v>14</v>
      </c>
      <c r="H244" s="97">
        <v>1053</v>
      </c>
      <c r="I244" s="101">
        <f t="shared" si="12"/>
        <v>12.267435897435899</v>
      </c>
      <c r="J244" s="97">
        <v>7</v>
      </c>
      <c r="K244" s="97">
        <v>12792.94</v>
      </c>
      <c r="L244" s="102">
        <f t="shared" si="10"/>
        <v>1.4663850035782919E-2</v>
      </c>
      <c r="M244" s="97">
        <v>6</v>
      </c>
      <c r="N244" s="103">
        <v>6706</v>
      </c>
      <c r="O244" s="92">
        <v>872413.45000000007</v>
      </c>
    </row>
    <row r="245" spans="1:15" x14ac:dyDescent="0.35">
      <c r="A245">
        <v>2024</v>
      </c>
      <c r="B245" s="95" t="s">
        <v>3</v>
      </c>
      <c r="C245" t="s">
        <v>55</v>
      </c>
      <c r="D245" s="97">
        <v>2</v>
      </c>
      <c r="E245" s="97">
        <v>25316.74</v>
      </c>
      <c r="F245" s="99">
        <f t="shared" si="9"/>
        <v>0.31501023783272952</v>
      </c>
      <c r="G245" s="97">
        <v>22</v>
      </c>
      <c r="H245" s="97">
        <v>3245</v>
      </c>
      <c r="I245" s="101">
        <f t="shared" si="12"/>
        <v>7.8017688751926046</v>
      </c>
      <c r="J245" s="97">
        <v>23</v>
      </c>
      <c r="K245" s="97">
        <v>25316.74</v>
      </c>
      <c r="L245" s="102">
        <f t="shared" si="10"/>
        <v>1.2806935251518332E-2</v>
      </c>
      <c r="M245" s="97">
        <v>7</v>
      </c>
      <c r="N245" s="103">
        <v>6349</v>
      </c>
      <c r="O245" s="92">
        <v>1976799.25</v>
      </c>
    </row>
    <row r="246" spans="1:15" x14ac:dyDescent="0.35">
      <c r="A246">
        <v>2024</v>
      </c>
      <c r="B246" s="95" t="s">
        <v>3</v>
      </c>
      <c r="C246" t="s">
        <v>88</v>
      </c>
      <c r="D246" s="97">
        <v>2</v>
      </c>
      <c r="E246" s="97">
        <v>38486.089999999997</v>
      </c>
      <c r="F246" s="99">
        <f t="shared" si="9"/>
        <v>0.29403116730373419</v>
      </c>
      <c r="G246" s="97">
        <v>25</v>
      </c>
      <c r="H246" s="97">
        <v>10772</v>
      </c>
      <c r="I246" s="101">
        <f t="shared" si="12"/>
        <v>3.5727896398069063</v>
      </c>
      <c r="J246" s="97">
        <v>43</v>
      </c>
      <c r="K246" s="97">
        <v>38486.089999999997</v>
      </c>
      <c r="L246" s="102">
        <f t="shared" si="10"/>
        <v>1.244652922297289E-2</v>
      </c>
      <c r="M246" s="97">
        <v>8</v>
      </c>
      <c r="N246" s="103">
        <v>6802</v>
      </c>
      <c r="O246" s="92">
        <v>3092114.2199999979</v>
      </c>
    </row>
    <row r="247" spans="1:15" x14ac:dyDescent="0.35">
      <c r="A247">
        <v>2024</v>
      </c>
      <c r="B247" s="95" t="s">
        <v>3</v>
      </c>
      <c r="C247" t="s">
        <v>79</v>
      </c>
      <c r="D247" s="97">
        <v>2</v>
      </c>
      <c r="E247" s="97">
        <v>21138</v>
      </c>
      <c r="F247" s="99">
        <f t="shared" si="9"/>
        <v>0.15471493772723757</v>
      </c>
      <c r="G247" s="97">
        <v>33</v>
      </c>
      <c r="H247" s="97">
        <v>3917</v>
      </c>
      <c r="I247" s="101">
        <f t="shared" si="12"/>
        <v>5.3964768955833549</v>
      </c>
      <c r="J247" s="97">
        <v>37</v>
      </c>
      <c r="K247" s="97">
        <v>21138</v>
      </c>
      <c r="L247" s="102">
        <f t="shared" si="10"/>
        <v>9.5521683804075282E-3</v>
      </c>
      <c r="M247" s="97">
        <v>9</v>
      </c>
      <c r="N247" s="103">
        <v>12927</v>
      </c>
      <c r="O247" s="92">
        <v>2212900.69</v>
      </c>
    </row>
    <row r="248" spans="1:15" x14ac:dyDescent="0.35">
      <c r="A248">
        <v>2024</v>
      </c>
      <c r="B248" s="95" t="s">
        <v>3</v>
      </c>
      <c r="C248" t="s">
        <v>64</v>
      </c>
      <c r="D248" s="97">
        <v>13</v>
      </c>
      <c r="E248" s="97">
        <v>31943</v>
      </c>
      <c r="F248" s="99">
        <f t="shared" si="9"/>
        <v>0.52257104956385425</v>
      </c>
      <c r="G248" s="97">
        <v>9</v>
      </c>
      <c r="H248" s="97">
        <v>2462</v>
      </c>
      <c r="I248" s="101">
        <f t="shared" si="12"/>
        <v>12.974411047928513</v>
      </c>
      <c r="J248" s="97">
        <v>5</v>
      </c>
      <c r="K248" s="97">
        <v>26250</v>
      </c>
      <c r="L248" s="102">
        <f t="shared" si="10"/>
        <v>9.5079232113897579E-3</v>
      </c>
      <c r="M248" s="97">
        <v>10</v>
      </c>
      <c r="N248" s="103">
        <v>24877</v>
      </c>
      <c r="O248" s="92">
        <v>2760855.2800000031</v>
      </c>
    </row>
    <row r="249" spans="1:15" x14ac:dyDescent="0.35">
      <c r="A249">
        <v>2024</v>
      </c>
      <c r="B249" s="95" t="s">
        <v>3</v>
      </c>
      <c r="C249" t="s">
        <v>76</v>
      </c>
      <c r="D249" s="97">
        <v>215</v>
      </c>
      <c r="E249" s="97">
        <v>1102486</v>
      </c>
      <c r="F249" s="99">
        <f t="shared" si="9"/>
        <v>0.46987140821553769</v>
      </c>
      <c r="G249" s="97">
        <v>11</v>
      </c>
      <c r="H249" s="97">
        <v>149737</v>
      </c>
      <c r="I249" s="101">
        <f t="shared" si="12"/>
        <v>7.3628161376279744</v>
      </c>
      <c r="J249" s="97">
        <v>25</v>
      </c>
      <c r="K249" s="97">
        <v>1083013</v>
      </c>
      <c r="L249" s="102">
        <f t="shared" si="10"/>
        <v>8.9318239729920968E-3</v>
      </c>
      <c r="M249" s="97">
        <v>11</v>
      </c>
      <c r="N249" s="103">
        <v>457572</v>
      </c>
      <c r="O249" s="92">
        <v>121253285.2500001</v>
      </c>
    </row>
    <row r="250" spans="1:15" x14ac:dyDescent="0.35">
      <c r="A250">
        <v>2024</v>
      </c>
      <c r="B250" s="95" t="s">
        <v>3</v>
      </c>
      <c r="C250" t="s">
        <v>65</v>
      </c>
      <c r="D250" s="97">
        <v>2</v>
      </c>
      <c r="E250" s="97">
        <v>26800</v>
      </c>
      <c r="F250" s="99">
        <f t="shared" si="9"/>
        <v>0.12747785072343679</v>
      </c>
      <c r="G250" s="97">
        <v>37</v>
      </c>
      <c r="H250" s="97">
        <v>3270</v>
      </c>
      <c r="I250" s="101">
        <f t="shared" si="12"/>
        <v>8.1957186544342502</v>
      </c>
      <c r="J250" s="97">
        <v>19</v>
      </c>
      <c r="K250" s="97">
        <v>26800</v>
      </c>
      <c r="L250" s="102">
        <f t="shared" si="10"/>
        <v>6.639887817410579E-3</v>
      </c>
      <c r="M250" s="97">
        <v>12</v>
      </c>
      <c r="N250" s="103">
        <v>15689</v>
      </c>
      <c r="O250" s="92">
        <v>4036212.7699999991</v>
      </c>
    </row>
    <row r="251" spans="1:15" x14ac:dyDescent="0.35">
      <c r="A251">
        <v>2024</v>
      </c>
      <c r="B251" s="95" t="s">
        <v>3</v>
      </c>
      <c r="C251" t="s">
        <v>87</v>
      </c>
      <c r="D251" s="97">
        <v>4</v>
      </c>
      <c r="E251" s="97">
        <v>33523.61</v>
      </c>
      <c r="F251" s="99">
        <f t="shared" si="9"/>
        <v>0.29623046730356217</v>
      </c>
      <c r="G251" s="97">
        <v>24</v>
      </c>
      <c r="H251" s="97">
        <v>3923</v>
      </c>
      <c r="I251" s="101">
        <f t="shared" si="12"/>
        <v>8.5454014784603629</v>
      </c>
      <c r="J251" s="97">
        <v>18</v>
      </c>
      <c r="K251" s="97">
        <v>33523.61</v>
      </c>
      <c r="L251" s="102">
        <f t="shared" si="10"/>
        <v>6.624955639364734E-3</v>
      </c>
      <c r="M251" s="97">
        <v>13</v>
      </c>
      <c r="N251" s="103">
        <v>13503</v>
      </c>
      <c r="O251" s="92">
        <v>5060201.4300000016</v>
      </c>
    </row>
    <row r="252" spans="1:15" x14ac:dyDescent="0.35">
      <c r="A252">
        <v>2024</v>
      </c>
      <c r="B252" s="95" t="s">
        <v>3</v>
      </c>
      <c r="C252" t="s">
        <v>62</v>
      </c>
      <c r="D252" s="97">
        <v>18</v>
      </c>
      <c r="E252" s="97">
        <v>100127</v>
      </c>
      <c r="F252" s="99">
        <f t="shared" si="9"/>
        <v>0.3415494962144931</v>
      </c>
      <c r="G252" s="97">
        <v>19</v>
      </c>
      <c r="H252" s="97">
        <v>13994</v>
      </c>
      <c r="I252" s="101">
        <f t="shared" si="12"/>
        <v>7.1549949978562237</v>
      </c>
      <c r="J252" s="97">
        <v>27</v>
      </c>
      <c r="K252" s="97">
        <v>90033</v>
      </c>
      <c r="L252" s="102">
        <f t="shared" si="10"/>
        <v>6.4891007922007618E-3</v>
      </c>
      <c r="M252" s="97">
        <v>14</v>
      </c>
      <c r="N252" s="103">
        <v>52701</v>
      </c>
      <c r="O252" s="92">
        <v>13874495.54000001</v>
      </c>
    </row>
    <row r="253" spans="1:15" x14ac:dyDescent="0.35">
      <c r="A253">
        <v>2024</v>
      </c>
      <c r="B253" s="95" t="s">
        <v>3</v>
      </c>
      <c r="C253" t="s">
        <v>66</v>
      </c>
      <c r="D253" s="97">
        <v>4</v>
      </c>
      <c r="E253" s="97">
        <v>8533.14</v>
      </c>
      <c r="F253" s="99">
        <f t="shared" si="9"/>
        <v>0.68422853232979808</v>
      </c>
      <c r="G253" s="97">
        <v>5</v>
      </c>
      <c r="H253" s="97">
        <v>813</v>
      </c>
      <c r="I253" s="101">
        <f t="shared" si="12"/>
        <v>10.495867158671587</v>
      </c>
      <c r="J253" s="97">
        <v>14</v>
      </c>
      <c r="K253" s="97">
        <v>8533.14</v>
      </c>
      <c r="L253" s="102">
        <f t="shared" si="10"/>
        <v>5.9290862622663944E-3</v>
      </c>
      <c r="M253" s="97">
        <v>15</v>
      </c>
      <c r="N253" s="103">
        <v>5846</v>
      </c>
      <c r="O253" s="92">
        <v>1439199.840000001</v>
      </c>
    </row>
    <row r="254" spans="1:15" x14ac:dyDescent="0.35">
      <c r="A254">
        <v>2024</v>
      </c>
      <c r="B254" s="95" t="s">
        <v>3</v>
      </c>
      <c r="C254" t="s">
        <v>91</v>
      </c>
      <c r="D254" s="97">
        <v>6</v>
      </c>
      <c r="E254" s="97">
        <v>23265</v>
      </c>
      <c r="F254" s="99">
        <f t="shared" si="9"/>
        <v>0.49504950495049505</v>
      </c>
      <c r="G254" s="97">
        <v>10</v>
      </c>
      <c r="H254" s="97">
        <v>3355</v>
      </c>
      <c r="I254" s="101">
        <f t="shared" si="12"/>
        <v>6.9344262295081966</v>
      </c>
      <c r="J254" s="97">
        <v>29</v>
      </c>
      <c r="K254" s="97">
        <v>19005</v>
      </c>
      <c r="L254" s="102">
        <f t="shared" si="10"/>
        <v>5.873850207343669E-3</v>
      </c>
      <c r="M254" s="97">
        <v>16</v>
      </c>
      <c r="N254" s="103">
        <v>12120</v>
      </c>
      <c r="O254" s="92">
        <v>3235526.8399999989</v>
      </c>
    </row>
    <row r="255" spans="1:15" x14ac:dyDescent="0.35">
      <c r="A255">
        <v>2024</v>
      </c>
      <c r="B255" s="95" t="s">
        <v>3</v>
      </c>
      <c r="C255" t="s">
        <v>77</v>
      </c>
      <c r="D255" s="97">
        <v>1</v>
      </c>
      <c r="E255" s="97">
        <v>22782</v>
      </c>
      <c r="F255" s="99">
        <f t="shared" si="9"/>
        <v>9.0228277542181726E-2</v>
      </c>
      <c r="G255" s="97">
        <v>40</v>
      </c>
      <c r="H255" s="97">
        <v>2188</v>
      </c>
      <c r="I255" s="101">
        <f t="shared" si="12"/>
        <v>10.412248628884827</v>
      </c>
      <c r="J255" s="97">
        <v>15</v>
      </c>
      <c r="K255" s="97">
        <v>22782</v>
      </c>
      <c r="L255" s="102">
        <f t="shared" si="10"/>
        <v>5.7982771440820329E-3</v>
      </c>
      <c r="M255" s="97">
        <v>17</v>
      </c>
      <c r="N255" s="103">
        <v>11083</v>
      </c>
      <c r="O255" s="92">
        <v>3929098.15</v>
      </c>
    </row>
    <row r="256" spans="1:15" x14ac:dyDescent="0.35">
      <c r="A256">
        <v>2024</v>
      </c>
      <c r="B256" s="95" t="s">
        <v>3</v>
      </c>
      <c r="C256" t="s">
        <v>24</v>
      </c>
      <c r="D256" s="97">
        <v>2</v>
      </c>
      <c r="E256" s="97">
        <v>9887.82</v>
      </c>
      <c r="F256" s="99">
        <f t="shared" si="9"/>
        <v>0.42211903756859431</v>
      </c>
      <c r="G256" s="97">
        <v>15</v>
      </c>
      <c r="H256" s="97">
        <v>1478</v>
      </c>
      <c r="I256" s="101">
        <f t="shared" si="12"/>
        <v>6.6899999999999995</v>
      </c>
      <c r="J256" s="97">
        <v>30</v>
      </c>
      <c r="K256" s="97">
        <v>9887.82</v>
      </c>
      <c r="L256" s="102">
        <f t="shared" si="10"/>
        <v>5.0214099643559225E-3</v>
      </c>
      <c r="M256" s="97">
        <v>18</v>
      </c>
      <c r="N256" s="103">
        <v>4738</v>
      </c>
      <c r="O256" s="92">
        <v>1969132.19</v>
      </c>
    </row>
    <row r="257" spans="1:15" x14ac:dyDescent="0.35">
      <c r="A257">
        <v>2024</v>
      </c>
      <c r="B257" s="95" t="s">
        <v>3</v>
      </c>
      <c r="C257" t="s">
        <v>92</v>
      </c>
      <c r="D257" s="97">
        <v>2</v>
      </c>
      <c r="E257" s="97">
        <v>14758.14</v>
      </c>
      <c r="F257" s="99">
        <f t="shared" si="9"/>
        <v>0.19423132951345051</v>
      </c>
      <c r="G257" s="97">
        <v>30</v>
      </c>
      <c r="H257" s="97">
        <v>2206</v>
      </c>
      <c r="I257" s="101">
        <f t="shared" si="12"/>
        <v>6.6899999999999995</v>
      </c>
      <c r="J257" s="97">
        <v>31</v>
      </c>
      <c r="K257" s="97">
        <v>14758.14</v>
      </c>
      <c r="L257" s="102">
        <f t="shared" si="10"/>
        <v>5.0002035569724212E-3</v>
      </c>
      <c r="M257" s="97">
        <v>19</v>
      </c>
      <c r="N257" s="103">
        <v>10297</v>
      </c>
      <c r="O257" s="92">
        <v>2951507.8400000022</v>
      </c>
    </row>
    <row r="258" spans="1:15" x14ac:dyDescent="0.35">
      <c r="A258">
        <v>2024</v>
      </c>
      <c r="B258" s="95" t="s">
        <v>3</v>
      </c>
      <c r="C258" t="s">
        <v>34</v>
      </c>
      <c r="D258" s="97">
        <v>5</v>
      </c>
      <c r="E258" s="97">
        <v>12829</v>
      </c>
      <c r="F258" s="99">
        <f t="shared" ref="F258:F321" si="13">(D258/N258)*1000</f>
        <v>0.45595476928688677</v>
      </c>
      <c r="G258" s="97">
        <v>13</v>
      </c>
      <c r="H258" s="97">
        <v>1920</v>
      </c>
      <c r="I258" s="101">
        <f t="shared" si="12"/>
        <v>6.6817708333333332</v>
      </c>
      <c r="J258" s="97">
        <v>32</v>
      </c>
      <c r="K258" s="97">
        <v>12829</v>
      </c>
      <c r="L258" s="102">
        <f t="shared" ref="L258:L321" si="14">K258/O258</f>
        <v>4.9453369689545961E-3</v>
      </c>
      <c r="M258" s="97">
        <v>20</v>
      </c>
      <c r="N258" s="103">
        <v>10966</v>
      </c>
      <c r="O258" s="92">
        <v>2594160.939999999</v>
      </c>
    </row>
    <row r="259" spans="1:15" x14ac:dyDescent="0.35">
      <c r="A259">
        <v>2024</v>
      </c>
      <c r="B259" s="95" t="s">
        <v>3</v>
      </c>
      <c r="C259" t="s">
        <v>61</v>
      </c>
      <c r="D259" s="97">
        <v>5</v>
      </c>
      <c r="E259" s="97">
        <v>23300</v>
      </c>
      <c r="F259" s="99">
        <f t="shared" si="13"/>
        <v>0.37144342916573803</v>
      </c>
      <c r="G259" s="97">
        <v>16</v>
      </c>
      <c r="H259" s="97">
        <v>3665</v>
      </c>
      <c r="I259" s="101">
        <f t="shared" si="12"/>
        <v>6.3574351978171899</v>
      </c>
      <c r="J259" s="97">
        <v>35</v>
      </c>
      <c r="K259" s="97">
        <v>23300</v>
      </c>
      <c r="L259" s="102">
        <f t="shared" si="14"/>
        <v>4.7601432754094388E-3</v>
      </c>
      <c r="M259" s="97">
        <v>21</v>
      </c>
      <c r="N259" s="103">
        <v>13461</v>
      </c>
      <c r="O259" s="92">
        <v>4894810.6499999994</v>
      </c>
    </row>
    <row r="260" spans="1:15" x14ac:dyDescent="0.35">
      <c r="A260">
        <v>2024</v>
      </c>
      <c r="B260" s="95" t="s">
        <v>3</v>
      </c>
      <c r="C260" t="s">
        <v>44</v>
      </c>
      <c r="D260" s="97">
        <v>7</v>
      </c>
      <c r="E260" s="97">
        <v>11783</v>
      </c>
      <c r="F260" s="99">
        <f t="shared" si="13"/>
        <v>1.0047366154729438</v>
      </c>
      <c r="G260" s="97">
        <v>3</v>
      </c>
      <c r="H260" s="97">
        <v>1319</v>
      </c>
      <c r="I260" s="101">
        <f t="shared" si="12"/>
        <v>8.9332827899924183</v>
      </c>
      <c r="J260" s="97">
        <v>17</v>
      </c>
      <c r="K260" s="97">
        <v>11783</v>
      </c>
      <c r="L260" s="102">
        <f t="shared" si="14"/>
        <v>4.4492800613249216E-3</v>
      </c>
      <c r="M260" s="97">
        <v>22</v>
      </c>
      <c r="N260" s="103">
        <v>6967</v>
      </c>
      <c r="O260" s="92">
        <v>2648293.62</v>
      </c>
    </row>
    <row r="261" spans="1:15" x14ac:dyDescent="0.35">
      <c r="A261">
        <v>2024</v>
      </c>
      <c r="B261" s="95" t="s">
        <v>3</v>
      </c>
      <c r="C261" t="s">
        <v>33</v>
      </c>
      <c r="D261" s="97">
        <v>3</v>
      </c>
      <c r="E261" s="97">
        <v>8753.9599999999991</v>
      </c>
      <c r="F261" s="99">
        <f t="shared" si="13"/>
        <v>0.54505813953488369</v>
      </c>
      <c r="G261" s="97">
        <v>8</v>
      </c>
      <c r="H261" s="97">
        <v>842.5</v>
      </c>
      <c r="I261" s="101">
        <f t="shared" si="12"/>
        <v>10.390456973293768</v>
      </c>
      <c r="J261" s="97">
        <v>16</v>
      </c>
      <c r="K261" s="97">
        <v>8753.9599999999991</v>
      </c>
      <c r="L261" s="102">
        <f t="shared" si="14"/>
        <v>4.3824464006934384E-3</v>
      </c>
      <c r="M261" s="97">
        <v>23</v>
      </c>
      <c r="N261" s="103">
        <v>5504</v>
      </c>
      <c r="O261" s="92">
        <v>1997505.320000001</v>
      </c>
    </row>
    <row r="262" spans="1:15" x14ac:dyDescent="0.35">
      <c r="A262">
        <v>2024</v>
      </c>
      <c r="B262" s="95" t="s">
        <v>3</v>
      </c>
      <c r="C262" t="s">
        <v>86</v>
      </c>
      <c r="D262" s="97">
        <v>4</v>
      </c>
      <c r="E262" s="97">
        <v>20085.75</v>
      </c>
      <c r="F262" s="99">
        <f t="shared" si="13"/>
        <v>0.23201856148491878</v>
      </c>
      <c r="G262" s="97">
        <v>27</v>
      </c>
      <c r="H262" s="97">
        <v>1895.5</v>
      </c>
      <c r="I262" s="101">
        <f t="shared" si="12"/>
        <v>10.596544447375363</v>
      </c>
      <c r="J262" s="97">
        <v>13</v>
      </c>
      <c r="K262" s="97">
        <v>20085.75</v>
      </c>
      <c r="L262" s="102">
        <f t="shared" si="14"/>
        <v>4.1165581529374112E-3</v>
      </c>
      <c r="M262" s="97">
        <v>24</v>
      </c>
      <c r="N262" s="103">
        <v>17240</v>
      </c>
      <c r="O262" s="92">
        <v>4879258.1700000064</v>
      </c>
    </row>
    <row r="263" spans="1:15" x14ac:dyDescent="0.35">
      <c r="A263">
        <v>2024</v>
      </c>
      <c r="B263" s="95" t="s">
        <v>3</v>
      </c>
      <c r="C263" t="s">
        <v>89</v>
      </c>
      <c r="D263" s="97">
        <v>2</v>
      </c>
      <c r="E263" s="97">
        <v>5362</v>
      </c>
      <c r="F263" s="99">
        <f t="shared" si="13"/>
        <v>0.34674063800277394</v>
      </c>
      <c r="G263" s="97">
        <v>18</v>
      </c>
      <c r="H263" s="97">
        <v>501</v>
      </c>
      <c r="I263" s="101">
        <f t="shared" si="12"/>
        <v>10.702594810379242</v>
      </c>
      <c r="J263" s="97">
        <v>12</v>
      </c>
      <c r="K263" s="97">
        <v>5362</v>
      </c>
      <c r="L263" s="102">
        <f t="shared" si="14"/>
        <v>3.5754586307533785E-3</v>
      </c>
      <c r="M263" s="97">
        <v>25</v>
      </c>
      <c r="N263" s="103">
        <v>5768</v>
      </c>
      <c r="O263" s="92">
        <v>1499667.75</v>
      </c>
    </row>
    <row r="264" spans="1:15" x14ac:dyDescent="0.35">
      <c r="A264">
        <v>2024</v>
      </c>
      <c r="B264" s="95" t="s">
        <v>3</v>
      </c>
      <c r="C264" t="s">
        <v>20</v>
      </c>
      <c r="D264" s="97">
        <v>4</v>
      </c>
      <c r="E264" s="97">
        <v>15046.7</v>
      </c>
      <c r="F264" s="99">
        <f t="shared" si="13"/>
        <v>0.29879734070366776</v>
      </c>
      <c r="G264" s="97">
        <v>23</v>
      </c>
      <c r="H264" s="97">
        <v>2839</v>
      </c>
      <c r="I264" s="101">
        <f t="shared" si="12"/>
        <v>5.3</v>
      </c>
      <c r="J264" s="97">
        <v>38</v>
      </c>
      <c r="K264" s="97">
        <v>15046.7</v>
      </c>
      <c r="L264" s="102">
        <f t="shared" si="14"/>
        <v>3.4617989108614226E-3</v>
      </c>
      <c r="M264" s="97">
        <v>26</v>
      </c>
      <c r="N264" s="103">
        <v>13387</v>
      </c>
      <c r="O264" s="92">
        <v>4346497.410000002</v>
      </c>
    </row>
    <row r="265" spans="1:15" x14ac:dyDescent="0.35">
      <c r="A265">
        <v>2024</v>
      </c>
      <c r="B265" s="95" t="s">
        <v>3</v>
      </c>
      <c r="C265" t="s">
        <v>52</v>
      </c>
      <c r="D265" s="97">
        <v>4</v>
      </c>
      <c r="E265" s="97">
        <v>43687.47</v>
      </c>
      <c r="F265" s="99">
        <f t="shared" si="13"/>
        <v>7.4962518740629674E-2</v>
      </c>
      <c r="G265" s="97">
        <v>41</v>
      </c>
      <c r="H265" s="97">
        <v>6557</v>
      </c>
      <c r="I265" s="101">
        <f t="shared" si="12"/>
        <v>6.6627222815311882</v>
      </c>
      <c r="J265" s="97">
        <v>33</v>
      </c>
      <c r="K265" s="97">
        <v>42638.17</v>
      </c>
      <c r="L265" s="102">
        <f t="shared" si="14"/>
        <v>3.3552905104160843E-3</v>
      </c>
      <c r="M265" s="97">
        <v>27</v>
      </c>
      <c r="N265" s="103">
        <v>53360</v>
      </c>
      <c r="O265" s="92">
        <v>12707743.15</v>
      </c>
    </row>
    <row r="266" spans="1:15" x14ac:dyDescent="0.35">
      <c r="A266">
        <v>2024</v>
      </c>
      <c r="B266" s="95" t="s">
        <v>3</v>
      </c>
      <c r="C266" t="s">
        <v>23</v>
      </c>
      <c r="D266" s="97">
        <v>1</v>
      </c>
      <c r="E266" s="97">
        <v>9886.75</v>
      </c>
      <c r="F266" s="99">
        <f t="shared" si="13"/>
        <v>0.11879306248515087</v>
      </c>
      <c r="G266" s="97">
        <v>38</v>
      </c>
      <c r="H266" s="97">
        <v>2244</v>
      </c>
      <c r="I266" s="101">
        <f t="shared" si="12"/>
        <v>4.4058600713012481</v>
      </c>
      <c r="J266" s="97">
        <v>41</v>
      </c>
      <c r="K266" s="97">
        <v>9886.75</v>
      </c>
      <c r="L266" s="102">
        <f t="shared" si="14"/>
        <v>3.1288749268962618E-3</v>
      </c>
      <c r="M266" s="97">
        <v>28</v>
      </c>
      <c r="N266" s="103">
        <v>8418</v>
      </c>
      <c r="O266" s="92">
        <v>3159841.870000001</v>
      </c>
    </row>
    <row r="267" spans="1:15" x14ac:dyDescent="0.35">
      <c r="A267">
        <v>2024</v>
      </c>
      <c r="B267" s="95" t="s">
        <v>3</v>
      </c>
      <c r="C267" t="s">
        <v>26</v>
      </c>
      <c r="D267" s="97">
        <v>2</v>
      </c>
      <c r="E267" s="97">
        <v>11480.04</v>
      </c>
      <c r="F267" s="99">
        <f t="shared" si="13"/>
        <v>0.15433289605679451</v>
      </c>
      <c r="G267" s="97">
        <v>34</v>
      </c>
      <c r="H267" s="97">
        <v>858</v>
      </c>
      <c r="I267" s="101">
        <f t="shared" si="12"/>
        <v>13.38</v>
      </c>
      <c r="J267" s="97">
        <v>4</v>
      </c>
      <c r="K267" s="97">
        <v>11480.04</v>
      </c>
      <c r="L267" s="102">
        <f t="shared" si="14"/>
        <v>2.9606458883364973E-3</v>
      </c>
      <c r="M267" s="97">
        <v>29</v>
      </c>
      <c r="N267" s="103">
        <v>12959</v>
      </c>
      <c r="O267" s="92">
        <v>3877545.7900000019</v>
      </c>
    </row>
    <row r="268" spans="1:15" x14ac:dyDescent="0.35">
      <c r="A268">
        <v>2024</v>
      </c>
      <c r="B268" s="95" t="s">
        <v>3</v>
      </c>
      <c r="C268" t="s">
        <v>83</v>
      </c>
      <c r="D268" s="97">
        <v>9</v>
      </c>
      <c r="E268" s="97">
        <v>9438.58</v>
      </c>
      <c r="F268" s="99">
        <f t="shared" si="13"/>
        <v>0.84681972149040274</v>
      </c>
      <c r="G268" s="97">
        <v>4</v>
      </c>
      <c r="H268" s="97">
        <v>1973</v>
      </c>
      <c r="I268" s="101">
        <f t="shared" si="12"/>
        <v>4.78387227572225</v>
      </c>
      <c r="J268" s="97">
        <v>39</v>
      </c>
      <c r="K268" s="97">
        <v>9438.58</v>
      </c>
      <c r="L268" s="102">
        <f t="shared" si="14"/>
        <v>2.843561714016687E-3</v>
      </c>
      <c r="M268" s="97">
        <v>30</v>
      </c>
      <c r="N268" s="103">
        <v>10628</v>
      </c>
      <c r="O268" s="92">
        <v>3319280.87</v>
      </c>
    </row>
    <row r="269" spans="1:15" x14ac:dyDescent="0.35">
      <c r="A269">
        <v>2024</v>
      </c>
      <c r="B269" s="95" t="s">
        <v>3</v>
      </c>
      <c r="C269" t="s">
        <v>81</v>
      </c>
      <c r="D269" s="97">
        <v>2</v>
      </c>
      <c r="E269" s="97">
        <v>7240</v>
      </c>
      <c r="F269" s="99">
        <f t="shared" si="13"/>
        <v>0.1598721023181455</v>
      </c>
      <c r="G269" s="97">
        <v>32</v>
      </c>
      <c r="H269" s="97">
        <v>1165</v>
      </c>
      <c r="I269" s="101">
        <f t="shared" si="12"/>
        <v>6.2145922746781119</v>
      </c>
      <c r="J269" s="97">
        <v>36</v>
      </c>
      <c r="K269" s="97">
        <v>6736</v>
      </c>
      <c r="L269" s="102">
        <f t="shared" si="14"/>
        <v>2.6260095619885034E-3</v>
      </c>
      <c r="M269" s="97">
        <v>31</v>
      </c>
      <c r="N269" s="103">
        <v>12510</v>
      </c>
      <c r="O269" s="92">
        <v>2565108.7100000018</v>
      </c>
    </row>
    <row r="270" spans="1:15" x14ac:dyDescent="0.35">
      <c r="A270">
        <v>2024</v>
      </c>
      <c r="B270" s="95" t="s">
        <v>3</v>
      </c>
      <c r="C270" t="s">
        <v>59</v>
      </c>
      <c r="D270" s="97">
        <v>2</v>
      </c>
      <c r="E270" s="97">
        <v>5362.77</v>
      </c>
      <c r="F270" s="99">
        <f t="shared" si="13"/>
        <v>0.26041666666666669</v>
      </c>
      <c r="G270" s="97">
        <v>26</v>
      </c>
      <c r="H270" s="97">
        <v>278</v>
      </c>
      <c r="I270" s="101">
        <f t="shared" si="12"/>
        <v>19.290539568345324</v>
      </c>
      <c r="J270" s="97">
        <v>1</v>
      </c>
      <c r="K270" s="97">
        <v>5362.77</v>
      </c>
      <c r="L270" s="102">
        <f t="shared" si="14"/>
        <v>2.4453821471330482E-3</v>
      </c>
      <c r="M270" s="97">
        <v>32</v>
      </c>
      <c r="N270" s="103">
        <v>7680</v>
      </c>
      <c r="O270" s="92">
        <v>2193019.2000000002</v>
      </c>
    </row>
    <row r="271" spans="1:15" x14ac:dyDescent="0.35">
      <c r="A271">
        <v>2024</v>
      </c>
      <c r="B271" s="95" t="s">
        <v>3</v>
      </c>
      <c r="C271" t="s">
        <v>67</v>
      </c>
      <c r="D271" s="97">
        <v>2</v>
      </c>
      <c r="E271" s="97">
        <v>10476</v>
      </c>
      <c r="F271" s="99">
        <f t="shared" si="13"/>
        <v>0.14789617688382756</v>
      </c>
      <c r="G271" s="97">
        <v>35</v>
      </c>
      <c r="H271" s="97">
        <v>782</v>
      </c>
      <c r="I271" s="101">
        <f t="shared" si="12"/>
        <v>13.396419437340153</v>
      </c>
      <c r="J271" s="97">
        <v>3</v>
      </c>
      <c r="K271" s="97">
        <v>9516</v>
      </c>
      <c r="L271" s="102">
        <f t="shared" si="14"/>
        <v>2.3888304433756667E-3</v>
      </c>
      <c r="M271" s="97">
        <v>33</v>
      </c>
      <c r="N271" s="103">
        <v>13523</v>
      </c>
      <c r="O271" s="92">
        <v>3983539.3199999989</v>
      </c>
    </row>
    <row r="272" spans="1:15" x14ac:dyDescent="0.35">
      <c r="A272">
        <v>2024</v>
      </c>
      <c r="B272" s="95" t="s">
        <v>3</v>
      </c>
      <c r="C272" t="s">
        <v>0</v>
      </c>
      <c r="D272" s="97">
        <v>11</v>
      </c>
      <c r="E272" s="97">
        <v>16530</v>
      </c>
      <c r="F272" s="99">
        <f t="shared" si="13"/>
        <v>0.36319212863604844</v>
      </c>
      <c r="G272" s="97">
        <v>17</v>
      </c>
      <c r="H272" s="97">
        <v>1500</v>
      </c>
      <c r="I272" s="101">
        <f t="shared" si="12"/>
        <v>11.02</v>
      </c>
      <c r="J272" s="97">
        <v>9</v>
      </c>
      <c r="K272" s="97">
        <v>13530</v>
      </c>
      <c r="L272" s="102">
        <f t="shared" si="14"/>
        <v>1.9926007708466649E-3</v>
      </c>
      <c r="M272" s="97">
        <v>34</v>
      </c>
      <c r="N272" s="103">
        <v>30287</v>
      </c>
      <c r="O272" s="92">
        <v>6790120.8300000019</v>
      </c>
    </row>
    <row r="273" spans="1:15" x14ac:dyDescent="0.35">
      <c r="A273">
        <v>2024</v>
      </c>
      <c r="B273" s="95" t="s">
        <v>3</v>
      </c>
      <c r="C273" t="s">
        <v>30</v>
      </c>
      <c r="D273" s="97">
        <v>1</v>
      </c>
      <c r="E273" s="97">
        <v>3162</v>
      </c>
      <c r="F273" s="99">
        <f t="shared" si="13"/>
        <v>6.974473427256242E-2</v>
      </c>
      <c r="G273" s="97">
        <v>42</v>
      </c>
      <c r="H273" s="97">
        <v>452</v>
      </c>
      <c r="I273" s="101">
        <f t="shared" si="12"/>
        <v>6.9955752212389379</v>
      </c>
      <c r="J273" s="97">
        <v>28</v>
      </c>
      <c r="K273" s="97">
        <v>3162</v>
      </c>
      <c r="L273" s="102">
        <f t="shared" si="14"/>
        <v>1.8658441641643338E-3</v>
      </c>
      <c r="M273" s="97">
        <v>35</v>
      </c>
      <c r="N273" s="103">
        <v>14338</v>
      </c>
      <c r="O273" s="92">
        <v>1694675.29</v>
      </c>
    </row>
    <row r="274" spans="1:15" x14ac:dyDescent="0.35">
      <c r="A274">
        <v>2024</v>
      </c>
      <c r="B274" s="95" t="s">
        <v>3</v>
      </c>
      <c r="C274" t="s">
        <v>40</v>
      </c>
      <c r="D274" s="97">
        <v>3</v>
      </c>
      <c r="E274" s="97">
        <v>2318</v>
      </c>
      <c r="F274" s="99">
        <f t="shared" si="13"/>
        <v>0.46490004649000466</v>
      </c>
      <c r="G274" s="97">
        <v>12</v>
      </c>
      <c r="H274" s="97">
        <v>155</v>
      </c>
      <c r="I274" s="101">
        <f t="shared" si="12"/>
        <v>14.95483870967742</v>
      </c>
      <c r="J274" s="97">
        <v>2</v>
      </c>
      <c r="K274" s="97">
        <v>2257</v>
      </c>
      <c r="L274" s="102">
        <f t="shared" si="14"/>
        <v>1.7060794451578671E-3</v>
      </c>
      <c r="M274" s="97">
        <v>36</v>
      </c>
      <c r="N274" s="103">
        <v>6453</v>
      </c>
      <c r="O274" s="92">
        <v>1322916.120000001</v>
      </c>
    </row>
    <row r="275" spans="1:15" x14ac:dyDescent="0.35">
      <c r="A275">
        <v>2024</v>
      </c>
      <c r="B275" s="95" t="s">
        <v>3</v>
      </c>
      <c r="C275" t="s">
        <v>69</v>
      </c>
      <c r="D275" s="97">
        <v>1</v>
      </c>
      <c r="E275" s="97">
        <v>2629.11</v>
      </c>
      <c r="F275" s="99">
        <f t="shared" si="13"/>
        <v>0.21114864864864866</v>
      </c>
      <c r="G275" s="97">
        <v>29</v>
      </c>
      <c r="H275" s="97">
        <v>330</v>
      </c>
      <c r="I275" s="101">
        <f t="shared" si="12"/>
        <v>7.9670000000000005</v>
      </c>
      <c r="J275" s="97">
        <v>22</v>
      </c>
      <c r="K275" s="97">
        <v>2629.11</v>
      </c>
      <c r="L275" s="102">
        <f t="shared" si="14"/>
        <v>1.2044397410497843E-3</v>
      </c>
      <c r="M275" s="97">
        <v>37</v>
      </c>
      <c r="N275" s="103">
        <v>4736</v>
      </c>
      <c r="O275" s="92">
        <v>2182848.9300000011</v>
      </c>
    </row>
    <row r="276" spans="1:15" x14ac:dyDescent="0.35">
      <c r="A276">
        <v>2024</v>
      </c>
      <c r="B276" s="95" t="s">
        <v>3</v>
      </c>
      <c r="C276" t="s">
        <v>93</v>
      </c>
      <c r="D276" s="97">
        <v>1</v>
      </c>
      <c r="E276" s="97">
        <v>2575.08</v>
      </c>
      <c r="F276" s="99">
        <f t="shared" si="13"/>
        <v>0.17749378771742988</v>
      </c>
      <c r="G276" s="97">
        <v>31</v>
      </c>
      <c r="H276" s="97">
        <v>396</v>
      </c>
      <c r="I276" s="101">
        <f t="shared" si="12"/>
        <v>6.5027272727272729</v>
      </c>
      <c r="J276" s="97">
        <v>34</v>
      </c>
      <c r="K276" s="97">
        <v>2060.2800000000002</v>
      </c>
      <c r="L276" s="102">
        <f t="shared" si="14"/>
        <v>8.9975646989832775E-4</v>
      </c>
      <c r="M276" s="97">
        <v>38</v>
      </c>
      <c r="N276" s="103">
        <v>5634</v>
      </c>
      <c r="O276" s="92">
        <v>2289819.5999999992</v>
      </c>
    </row>
    <row r="277" spans="1:15" x14ac:dyDescent="0.35">
      <c r="A277">
        <v>2024</v>
      </c>
      <c r="B277" s="95" t="s">
        <v>3</v>
      </c>
      <c r="C277" t="s">
        <v>39</v>
      </c>
      <c r="D277" s="97">
        <v>1</v>
      </c>
      <c r="E277" s="97">
        <v>1027.5899999999999</v>
      </c>
      <c r="F277" s="99">
        <f t="shared" si="13"/>
        <v>0.12759984688018372</v>
      </c>
      <c r="G277" s="97">
        <v>36</v>
      </c>
      <c r="H277" s="97">
        <v>96</v>
      </c>
      <c r="I277" s="101">
        <f t="shared" si="12"/>
        <v>10.704062499999999</v>
      </c>
      <c r="J277" s="97">
        <v>11</v>
      </c>
      <c r="K277" s="97">
        <v>1027.5899999999999</v>
      </c>
      <c r="L277" s="102">
        <f t="shared" si="14"/>
        <v>6.4192743624374396E-4</v>
      </c>
      <c r="M277" s="97">
        <v>39</v>
      </c>
      <c r="N277" s="103">
        <v>7837</v>
      </c>
      <c r="O277" s="92">
        <v>1600788.4100000011</v>
      </c>
    </row>
    <row r="278" spans="1:15" x14ac:dyDescent="0.35">
      <c r="A278">
        <v>2024</v>
      </c>
      <c r="B278" s="95" t="s">
        <v>3</v>
      </c>
      <c r="C278" t="s">
        <v>73</v>
      </c>
      <c r="D278" s="97">
        <v>1</v>
      </c>
      <c r="E278" s="97">
        <v>2087.2800000000002</v>
      </c>
      <c r="F278" s="99">
        <f t="shared" si="13"/>
        <v>3.8380349261178275E-2</v>
      </c>
      <c r="G278" s="97"/>
      <c r="H278" s="97">
        <v>260</v>
      </c>
      <c r="I278" s="101">
        <f t="shared" si="12"/>
        <v>8.0280000000000005</v>
      </c>
      <c r="J278" s="97">
        <v>21</v>
      </c>
      <c r="K278" s="97">
        <v>2087.2800000000002</v>
      </c>
      <c r="L278" s="102">
        <f t="shared" si="14"/>
        <v>4.1536386372354334E-4</v>
      </c>
      <c r="M278" s="97"/>
      <c r="N278" s="103">
        <v>26055</v>
      </c>
      <c r="O278" s="92">
        <v>5025184.3800000036</v>
      </c>
    </row>
    <row r="279" spans="1:15" x14ac:dyDescent="0.35">
      <c r="A279">
        <v>2024</v>
      </c>
      <c r="B279" s="95" t="s">
        <v>3</v>
      </c>
      <c r="C279" t="s">
        <v>28</v>
      </c>
      <c r="D279" s="97">
        <v>1</v>
      </c>
      <c r="E279" s="97">
        <v>1034</v>
      </c>
      <c r="F279" s="99">
        <f t="shared" si="13"/>
        <v>0.1142334932602239</v>
      </c>
      <c r="G279" s="97">
        <v>39</v>
      </c>
      <c r="H279" s="97">
        <v>81</v>
      </c>
      <c r="I279" s="101">
        <f t="shared" si="12"/>
        <v>12.765432098765432</v>
      </c>
      <c r="J279" s="97">
        <v>6</v>
      </c>
      <c r="K279" s="97">
        <v>872</v>
      </c>
      <c r="L279" s="102">
        <f t="shared" si="14"/>
        <v>3.5541293823413897E-4</v>
      </c>
      <c r="M279" s="97"/>
      <c r="N279" s="103">
        <v>8754</v>
      </c>
      <c r="O279" s="92">
        <v>2453484.1199999978</v>
      </c>
    </row>
    <row r="280" spans="1:15" x14ac:dyDescent="0.35">
      <c r="A280">
        <v>2024</v>
      </c>
      <c r="B280" s="95" t="s">
        <v>3</v>
      </c>
      <c r="C280" t="s">
        <v>84</v>
      </c>
      <c r="D280" s="97">
        <v>9</v>
      </c>
      <c r="E280" s="97">
        <v>67870.83</v>
      </c>
      <c r="F280" s="99">
        <f t="shared" si="13"/>
        <v>0.57361376673040154</v>
      </c>
      <c r="G280" s="97">
        <v>7</v>
      </c>
      <c r="H280" s="97">
        <v>14201.2</v>
      </c>
      <c r="I280" s="101">
        <f t="shared" si="12"/>
        <v>4.7792320367292902</v>
      </c>
      <c r="J280" s="97">
        <v>40</v>
      </c>
      <c r="K280" s="97">
        <v>0</v>
      </c>
      <c r="L280" s="102">
        <f t="shared" si="14"/>
        <v>0</v>
      </c>
      <c r="M280" s="97"/>
      <c r="N280" s="103">
        <v>15690</v>
      </c>
      <c r="O280" s="92">
        <v>5392136.9899999909</v>
      </c>
    </row>
    <row r="281" spans="1:15" x14ac:dyDescent="0.35">
      <c r="A281">
        <v>2024</v>
      </c>
      <c r="B281" s="95" t="s">
        <v>3</v>
      </c>
      <c r="C281" t="s">
        <v>72</v>
      </c>
      <c r="D281" s="97">
        <v>4</v>
      </c>
      <c r="E281" s="97">
        <v>6847.21</v>
      </c>
      <c r="F281" s="99">
        <f t="shared" si="13"/>
        <v>0.33729656800742053</v>
      </c>
      <c r="G281" s="97">
        <v>20</v>
      </c>
      <c r="H281" s="97">
        <v>1808</v>
      </c>
      <c r="I281" s="101">
        <f t="shared" si="12"/>
        <v>3.7871736725663716</v>
      </c>
      <c r="J281" s="97">
        <v>42</v>
      </c>
      <c r="K281" s="97">
        <v>0</v>
      </c>
      <c r="L281" s="102">
        <f t="shared" si="14"/>
        <v>0</v>
      </c>
      <c r="M281" s="97"/>
      <c r="N281" s="103">
        <v>11859</v>
      </c>
      <c r="O281" s="92">
        <v>2273639.7200000011</v>
      </c>
    </row>
    <row r="282" spans="1:15" x14ac:dyDescent="0.35">
      <c r="A282">
        <v>2024</v>
      </c>
      <c r="B282" s="95" t="s">
        <v>3</v>
      </c>
      <c r="C282" t="s">
        <v>16</v>
      </c>
      <c r="D282" s="97">
        <v>0</v>
      </c>
      <c r="E282" s="97">
        <v>0</v>
      </c>
      <c r="F282" s="99">
        <f t="shared" si="13"/>
        <v>0</v>
      </c>
      <c r="G282" s="97"/>
      <c r="H282" s="97">
        <v>0</v>
      </c>
      <c r="I282" s="101"/>
      <c r="J282" s="97"/>
      <c r="K282" s="97">
        <v>0</v>
      </c>
      <c r="L282" s="102">
        <f t="shared" si="14"/>
        <v>0</v>
      </c>
      <c r="M282" s="97"/>
      <c r="N282" s="103">
        <v>4075</v>
      </c>
      <c r="O282" s="92">
        <v>1164672.570000001</v>
      </c>
    </row>
    <row r="283" spans="1:15" x14ac:dyDescent="0.35">
      <c r="A283">
        <v>2024</v>
      </c>
      <c r="B283" s="95" t="s">
        <v>3</v>
      </c>
      <c r="C283" t="s">
        <v>17</v>
      </c>
      <c r="D283" s="97">
        <v>0</v>
      </c>
      <c r="E283" s="97">
        <v>0</v>
      </c>
      <c r="F283" s="99">
        <f t="shared" si="13"/>
        <v>0</v>
      </c>
      <c r="G283" s="97"/>
      <c r="H283" s="97">
        <v>0</v>
      </c>
      <c r="I283" s="101"/>
      <c r="J283" s="97"/>
      <c r="K283" s="97">
        <v>0</v>
      </c>
      <c r="L283" s="102">
        <f t="shared" si="14"/>
        <v>0</v>
      </c>
      <c r="M283" s="97"/>
      <c r="N283" s="103">
        <v>6480</v>
      </c>
      <c r="O283" s="92">
        <v>1679948.2399999991</v>
      </c>
    </row>
    <row r="284" spans="1:15" x14ac:dyDescent="0.35">
      <c r="A284">
        <v>2024</v>
      </c>
      <c r="B284" s="95" t="s">
        <v>3</v>
      </c>
      <c r="C284" t="s">
        <v>18</v>
      </c>
      <c r="D284" s="97">
        <v>0</v>
      </c>
      <c r="E284" s="97">
        <v>0</v>
      </c>
      <c r="F284" s="99">
        <f t="shared" si="13"/>
        <v>0</v>
      </c>
      <c r="G284" s="97"/>
      <c r="H284" s="97">
        <v>0</v>
      </c>
      <c r="I284" s="101"/>
      <c r="J284" s="97"/>
      <c r="K284" s="97">
        <v>0</v>
      </c>
      <c r="L284" s="102">
        <f t="shared" si="14"/>
        <v>0</v>
      </c>
      <c r="M284" s="97"/>
      <c r="N284" s="103">
        <v>4109</v>
      </c>
      <c r="O284" s="92">
        <v>1004397.41</v>
      </c>
    </row>
    <row r="285" spans="1:15" x14ac:dyDescent="0.35">
      <c r="A285">
        <v>2024</v>
      </c>
      <c r="B285" s="95" t="s">
        <v>3</v>
      </c>
      <c r="C285" t="s">
        <v>19</v>
      </c>
      <c r="D285" s="97">
        <v>0</v>
      </c>
      <c r="E285" s="97">
        <v>0</v>
      </c>
      <c r="F285" s="99">
        <f t="shared" si="13"/>
        <v>0</v>
      </c>
      <c r="G285" s="97"/>
      <c r="H285" s="97">
        <v>0</v>
      </c>
      <c r="I285" s="101"/>
      <c r="J285" s="97"/>
      <c r="K285" s="97">
        <v>0</v>
      </c>
      <c r="L285" s="102">
        <f t="shared" si="14"/>
        <v>0</v>
      </c>
      <c r="M285" s="97"/>
      <c r="N285" s="103">
        <v>14919</v>
      </c>
      <c r="O285" s="92">
        <v>4157533.1199999978</v>
      </c>
    </row>
    <row r="286" spans="1:15" x14ac:dyDescent="0.35">
      <c r="A286">
        <v>2024</v>
      </c>
      <c r="B286" s="95" t="s">
        <v>3</v>
      </c>
      <c r="C286" t="s">
        <v>21</v>
      </c>
      <c r="D286" s="97">
        <v>0</v>
      </c>
      <c r="E286" s="97">
        <v>0</v>
      </c>
      <c r="F286" s="99">
        <f t="shared" si="13"/>
        <v>0</v>
      </c>
      <c r="G286" s="97"/>
      <c r="H286" s="97">
        <v>0</v>
      </c>
      <c r="I286" s="101"/>
      <c r="J286" s="97"/>
      <c r="K286" s="97">
        <v>0</v>
      </c>
      <c r="L286" s="102">
        <f t="shared" si="14"/>
        <v>0</v>
      </c>
      <c r="M286" s="97"/>
      <c r="N286" s="103">
        <v>4011</v>
      </c>
      <c r="O286" s="92">
        <v>685159.01999999955</v>
      </c>
    </row>
    <row r="287" spans="1:15" x14ac:dyDescent="0.35">
      <c r="A287">
        <v>2024</v>
      </c>
      <c r="B287" s="95" t="s">
        <v>3</v>
      </c>
      <c r="C287" t="s">
        <v>22</v>
      </c>
      <c r="D287" s="97">
        <v>0</v>
      </c>
      <c r="E287" s="97">
        <v>0</v>
      </c>
      <c r="F287" s="99">
        <f t="shared" si="13"/>
        <v>0</v>
      </c>
      <c r="G287" s="97"/>
      <c r="H287" s="97">
        <v>0</v>
      </c>
      <c r="I287" s="101"/>
      <c r="J287" s="97"/>
      <c r="K287" s="97">
        <v>0</v>
      </c>
      <c r="L287" s="102">
        <f t="shared" si="14"/>
        <v>0</v>
      </c>
      <c r="M287" s="97"/>
      <c r="N287" s="103">
        <v>18180</v>
      </c>
      <c r="O287" s="92">
        <v>3209153.8899999992</v>
      </c>
    </row>
    <row r="288" spans="1:15" x14ac:dyDescent="0.35">
      <c r="A288">
        <v>2024</v>
      </c>
      <c r="B288" s="95" t="s">
        <v>3</v>
      </c>
      <c r="C288" t="s">
        <v>25</v>
      </c>
      <c r="D288" s="97">
        <v>0</v>
      </c>
      <c r="E288" s="97">
        <v>0</v>
      </c>
      <c r="F288" s="99">
        <f t="shared" si="13"/>
        <v>0</v>
      </c>
      <c r="G288" s="97"/>
      <c r="H288" s="97">
        <v>0</v>
      </c>
      <c r="I288" s="101"/>
      <c r="J288" s="97"/>
      <c r="K288" s="97">
        <v>0</v>
      </c>
      <c r="L288" s="102">
        <f t="shared" si="14"/>
        <v>0</v>
      </c>
      <c r="M288" s="97"/>
      <c r="N288" s="103">
        <v>7545</v>
      </c>
      <c r="O288" s="92">
        <v>1525703.51</v>
      </c>
    </row>
    <row r="289" spans="1:15" x14ac:dyDescent="0.35">
      <c r="A289">
        <v>2024</v>
      </c>
      <c r="B289" s="95" t="s">
        <v>3</v>
      </c>
      <c r="C289" t="s">
        <v>27</v>
      </c>
      <c r="D289" s="97">
        <v>0</v>
      </c>
      <c r="E289" s="97">
        <v>0</v>
      </c>
      <c r="F289" s="99">
        <f t="shared" si="13"/>
        <v>0</v>
      </c>
      <c r="G289" s="97"/>
      <c r="H289" s="97">
        <v>0</v>
      </c>
      <c r="I289" s="101"/>
      <c r="J289" s="97"/>
      <c r="K289" s="97">
        <v>0</v>
      </c>
      <c r="L289" s="102">
        <f t="shared" si="14"/>
        <v>0</v>
      </c>
      <c r="M289" s="97"/>
      <c r="N289" s="103">
        <v>12397</v>
      </c>
      <c r="O289" s="92">
        <v>3363962.59</v>
      </c>
    </row>
    <row r="290" spans="1:15" x14ac:dyDescent="0.35">
      <c r="A290">
        <v>2024</v>
      </c>
      <c r="B290" s="95" t="s">
        <v>3</v>
      </c>
      <c r="C290" t="s">
        <v>29</v>
      </c>
      <c r="D290" s="97">
        <v>0</v>
      </c>
      <c r="E290" s="97">
        <v>0</v>
      </c>
      <c r="F290" s="99">
        <f t="shared" si="13"/>
        <v>0</v>
      </c>
      <c r="G290" s="97"/>
      <c r="H290" s="97">
        <v>0</v>
      </c>
      <c r="I290" s="101"/>
      <c r="J290" s="97"/>
      <c r="K290" s="97">
        <v>0</v>
      </c>
      <c r="L290" s="102">
        <f t="shared" si="14"/>
        <v>0</v>
      </c>
      <c r="M290" s="97"/>
      <c r="N290" s="103">
        <v>4703</v>
      </c>
      <c r="O290" s="92">
        <v>1016533.13</v>
      </c>
    </row>
    <row r="291" spans="1:15" x14ac:dyDescent="0.35">
      <c r="A291">
        <v>2024</v>
      </c>
      <c r="B291" s="95" t="s">
        <v>3</v>
      </c>
      <c r="C291" t="s">
        <v>31</v>
      </c>
      <c r="D291" s="97">
        <v>0</v>
      </c>
      <c r="E291" s="97">
        <v>0</v>
      </c>
      <c r="F291" s="99">
        <f t="shared" si="13"/>
        <v>0</v>
      </c>
      <c r="G291" s="97"/>
      <c r="H291" s="97">
        <v>0</v>
      </c>
      <c r="I291" s="101"/>
      <c r="J291" s="97"/>
      <c r="K291" s="97">
        <v>0</v>
      </c>
      <c r="L291" s="102">
        <f t="shared" si="14"/>
        <v>0</v>
      </c>
      <c r="M291" s="97"/>
      <c r="N291" s="103">
        <v>4503</v>
      </c>
      <c r="O291" s="92">
        <v>1972664.5299999991</v>
      </c>
    </row>
    <row r="292" spans="1:15" x14ac:dyDescent="0.35">
      <c r="A292">
        <v>2024</v>
      </c>
      <c r="B292" s="95" t="s">
        <v>3</v>
      </c>
      <c r="C292" t="s">
        <v>35</v>
      </c>
      <c r="D292" s="97">
        <v>0</v>
      </c>
      <c r="E292" s="97">
        <v>0</v>
      </c>
      <c r="F292" s="99">
        <f t="shared" si="13"/>
        <v>0</v>
      </c>
      <c r="G292" s="97"/>
      <c r="H292" s="97">
        <v>0</v>
      </c>
      <c r="I292" s="101"/>
      <c r="J292" s="97"/>
      <c r="K292" s="97">
        <v>0</v>
      </c>
      <c r="L292" s="102">
        <f t="shared" si="14"/>
        <v>0</v>
      </c>
      <c r="M292" s="97"/>
      <c r="N292" s="103">
        <v>516</v>
      </c>
      <c r="O292" s="92">
        <v>345064.3299999999</v>
      </c>
    </row>
    <row r="293" spans="1:15" x14ac:dyDescent="0.35">
      <c r="A293">
        <v>2024</v>
      </c>
      <c r="B293" s="95" t="s">
        <v>3</v>
      </c>
      <c r="C293" t="s">
        <v>37</v>
      </c>
      <c r="D293" s="97">
        <v>0</v>
      </c>
      <c r="E293" s="97">
        <v>0</v>
      </c>
      <c r="F293" s="99">
        <f t="shared" si="13"/>
        <v>0</v>
      </c>
      <c r="G293" s="97"/>
      <c r="H293" s="97">
        <v>0</v>
      </c>
      <c r="I293" s="101"/>
      <c r="J293" s="97"/>
      <c r="K293" s="97">
        <v>0</v>
      </c>
      <c r="L293" s="102">
        <f t="shared" si="14"/>
        <v>0</v>
      </c>
      <c r="M293" s="97"/>
      <c r="N293" s="103">
        <v>7848</v>
      </c>
      <c r="O293" s="92">
        <v>1772078.080000001</v>
      </c>
    </row>
    <row r="294" spans="1:15" x14ac:dyDescent="0.35">
      <c r="A294">
        <v>2024</v>
      </c>
      <c r="B294" s="95" t="s">
        <v>3</v>
      </c>
      <c r="C294" t="s">
        <v>43</v>
      </c>
      <c r="D294" s="97">
        <v>0</v>
      </c>
      <c r="E294" s="97">
        <v>0</v>
      </c>
      <c r="F294" s="99">
        <f t="shared" si="13"/>
        <v>0</v>
      </c>
      <c r="G294" s="97"/>
      <c r="H294" s="97">
        <v>0</v>
      </c>
      <c r="I294" s="101"/>
      <c r="J294" s="97"/>
      <c r="K294" s="97">
        <v>0</v>
      </c>
      <c r="L294" s="102">
        <f t="shared" si="14"/>
        <v>0</v>
      </c>
      <c r="M294" s="97"/>
      <c r="N294" s="103">
        <v>13840</v>
      </c>
      <c r="O294" s="92">
        <v>2831687.46</v>
      </c>
    </row>
    <row r="295" spans="1:15" x14ac:dyDescent="0.35">
      <c r="A295">
        <v>2024</v>
      </c>
      <c r="B295" s="95" t="s">
        <v>3</v>
      </c>
      <c r="C295" t="s">
        <v>45</v>
      </c>
      <c r="D295" s="97">
        <v>0</v>
      </c>
      <c r="E295" s="97">
        <v>0</v>
      </c>
      <c r="F295" s="99">
        <f t="shared" si="13"/>
        <v>0</v>
      </c>
      <c r="G295" s="97"/>
      <c r="H295" s="97">
        <v>0</v>
      </c>
      <c r="I295" s="101"/>
      <c r="J295" s="97"/>
      <c r="K295" s="97">
        <v>0</v>
      </c>
      <c r="L295" s="102">
        <f t="shared" si="14"/>
        <v>0</v>
      </c>
      <c r="M295" s="97"/>
      <c r="N295" s="103">
        <v>4997</v>
      </c>
      <c r="O295" s="92">
        <v>1338701.0499999991</v>
      </c>
    </row>
    <row r="296" spans="1:15" x14ac:dyDescent="0.35">
      <c r="A296">
        <v>2024</v>
      </c>
      <c r="B296" s="95" t="s">
        <v>3</v>
      </c>
      <c r="C296" t="s">
        <v>46</v>
      </c>
      <c r="D296" s="97">
        <v>0</v>
      </c>
      <c r="E296" s="97">
        <v>0</v>
      </c>
      <c r="F296" s="99">
        <f t="shared" si="13"/>
        <v>0</v>
      </c>
      <c r="G296" s="97"/>
      <c r="H296" s="97">
        <v>0</v>
      </c>
      <c r="I296" s="101"/>
      <c r="J296" s="97"/>
      <c r="K296" s="97">
        <v>0</v>
      </c>
      <c r="L296" s="102">
        <f t="shared" si="14"/>
        <v>0</v>
      </c>
      <c r="M296" s="97"/>
      <c r="N296" s="103">
        <v>8106</v>
      </c>
      <c r="O296" s="92">
        <v>3004708.6999999979</v>
      </c>
    </row>
    <row r="297" spans="1:15" x14ac:dyDescent="0.35">
      <c r="A297">
        <v>2024</v>
      </c>
      <c r="B297" s="95" t="s">
        <v>3</v>
      </c>
      <c r="C297" t="s">
        <v>41</v>
      </c>
      <c r="D297" s="97">
        <v>0</v>
      </c>
      <c r="E297" s="97">
        <v>0</v>
      </c>
      <c r="F297" s="99">
        <f t="shared" si="13"/>
        <v>0</v>
      </c>
      <c r="G297" s="97"/>
      <c r="H297" s="97">
        <v>0</v>
      </c>
      <c r="I297" s="101"/>
      <c r="J297" s="97"/>
      <c r="K297" s="97">
        <v>0</v>
      </c>
      <c r="L297" s="102">
        <f t="shared" si="14"/>
        <v>0</v>
      </c>
      <c r="M297" s="97"/>
      <c r="N297" s="103">
        <v>2522</v>
      </c>
      <c r="O297" s="92">
        <v>841767.19</v>
      </c>
    </row>
    <row r="298" spans="1:15" x14ac:dyDescent="0.35">
      <c r="A298">
        <v>2024</v>
      </c>
      <c r="B298" s="95" t="s">
        <v>3</v>
      </c>
      <c r="C298" t="s">
        <v>42</v>
      </c>
      <c r="D298" s="97">
        <v>0</v>
      </c>
      <c r="E298" s="97">
        <v>0</v>
      </c>
      <c r="F298" s="99">
        <f t="shared" si="13"/>
        <v>0</v>
      </c>
      <c r="G298" s="97"/>
      <c r="H298" s="97">
        <v>0</v>
      </c>
      <c r="I298" s="101"/>
      <c r="J298" s="97"/>
      <c r="K298" s="97">
        <v>0</v>
      </c>
      <c r="L298" s="102">
        <f t="shared" si="14"/>
        <v>0</v>
      </c>
      <c r="M298" s="97"/>
      <c r="N298" s="103">
        <v>5841</v>
      </c>
      <c r="O298" s="92">
        <v>800161.29999999958</v>
      </c>
    </row>
    <row r="299" spans="1:15" x14ac:dyDescent="0.35">
      <c r="A299">
        <v>2024</v>
      </c>
      <c r="B299" s="95" t="s">
        <v>3</v>
      </c>
      <c r="C299" t="s">
        <v>51</v>
      </c>
      <c r="D299" s="97">
        <v>0</v>
      </c>
      <c r="E299" s="97">
        <v>0</v>
      </c>
      <c r="F299" s="99">
        <f t="shared" si="13"/>
        <v>0</v>
      </c>
      <c r="G299" s="97"/>
      <c r="H299" s="97">
        <v>0</v>
      </c>
      <c r="I299" s="101"/>
      <c r="J299" s="97"/>
      <c r="K299" s="97">
        <v>0</v>
      </c>
      <c r="L299" s="102">
        <f t="shared" si="14"/>
        <v>0</v>
      </c>
      <c r="M299" s="97"/>
      <c r="N299" s="103">
        <v>7395</v>
      </c>
      <c r="O299" s="92">
        <v>2192857.1500000018</v>
      </c>
    </row>
    <row r="300" spans="1:15" x14ac:dyDescent="0.35">
      <c r="A300">
        <v>2024</v>
      </c>
      <c r="B300" s="95" t="s">
        <v>3</v>
      </c>
      <c r="C300" t="s">
        <v>47</v>
      </c>
      <c r="D300" s="97">
        <v>0</v>
      </c>
      <c r="E300" s="97">
        <v>0</v>
      </c>
      <c r="F300" s="99">
        <f t="shared" si="13"/>
        <v>0</v>
      </c>
      <c r="G300" s="97"/>
      <c r="H300" s="97">
        <v>0</v>
      </c>
      <c r="I300" s="101"/>
      <c r="J300" s="97"/>
      <c r="K300" s="97">
        <v>0</v>
      </c>
      <c r="L300" s="102">
        <f t="shared" si="14"/>
        <v>0</v>
      </c>
      <c r="M300" s="97"/>
      <c r="N300" s="103">
        <v>17003</v>
      </c>
      <c r="O300" s="92">
        <v>3604814.4499999979</v>
      </c>
    </row>
    <row r="301" spans="1:15" x14ac:dyDescent="0.35">
      <c r="A301">
        <v>2024</v>
      </c>
      <c r="B301" s="95" t="s">
        <v>3</v>
      </c>
      <c r="C301" t="s">
        <v>48</v>
      </c>
      <c r="D301" s="97">
        <v>0</v>
      </c>
      <c r="E301" s="97">
        <v>0</v>
      </c>
      <c r="F301" s="99">
        <f t="shared" si="13"/>
        <v>0</v>
      </c>
      <c r="G301" s="97"/>
      <c r="H301" s="97">
        <v>0</v>
      </c>
      <c r="I301" s="101"/>
      <c r="J301" s="97"/>
      <c r="K301" s="97">
        <v>0</v>
      </c>
      <c r="L301" s="102">
        <f t="shared" si="14"/>
        <v>0</v>
      </c>
      <c r="M301" s="97"/>
      <c r="N301" s="103">
        <v>1626</v>
      </c>
      <c r="O301" s="92">
        <v>290080.29999999987</v>
      </c>
    </row>
    <row r="302" spans="1:15" x14ac:dyDescent="0.35">
      <c r="A302">
        <v>2024</v>
      </c>
      <c r="B302" s="95" t="s">
        <v>3</v>
      </c>
      <c r="C302" t="s">
        <v>49</v>
      </c>
      <c r="D302" s="97">
        <v>0</v>
      </c>
      <c r="E302" s="97">
        <v>0</v>
      </c>
      <c r="F302" s="99">
        <f t="shared" si="13"/>
        <v>0</v>
      </c>
      <c r="G302" s="97"/>
      <c r="H302" s="97">
        <v>0</v>
      </c>
      <c r="I302" s="101"/>
      <c r="J302" s="97"/>
      <c r="K302" s="97">
        <v>0</v>
      </c>
      <c r="L302" s="102">
        <f t="shared" si="14"/>
        <v>0</v>
      </c>
      <c r="M302" s="97"/>
      <c r="N302" s="103">
        <v>7097</v>
      </c>
      <c r="O302" s="92">
        <v>2249936.3899999978</v>
      </c>
    </row>
    <row r="303" spans="1:15" x14ac:dyDescent="0.35">
      <c r="A303">
        <v>2024</v>
      </c>
      <c r="B303" s="95" t="s">
        <v>3</v>
      </c>
      <c r="C303" t="s">
        <v>50</v>
      </c>
      <c r="D303" s="97">
        <v>0</v>
      </c>
      <c r="E303" s="97">
        <v>0</v>
      </c>
      <c r="F303" s="99">
        <f t="shared" si="13"/>
        <v>0</v>
      </c>
      <c r="G303" s="97"/>
      <c r="H303" s="97">
        <v>0</v>
      </c>
      <c r="I303" s="101"/>
      <c r="J303" s="97"/>
      <c r="K303" s="97">
        <v>0</v>
      </c>
      <c r="L303" s="102">
        <f t="shared" si="14"/>
        <v>0</v>
      </c>
      <c r="M303" s="97"/>
      <c r="N303" s="103">
        <v>4914</v>
      </c>
      <c r="O303" s="92">
        <v>1403300.65</v>
      </c>
    </row>
    <row r="304" spans="1:15" x14ac:dyDescent="0.35">
      <c r="A304">
        <v>2024</v>
      </c>
      <c r="B304" s="95" t="s">
        <v>3</v>
      </c>
      <c r="C304" t="s">
        <v>54</v>
      </c>
      <c r="D304" s="97">
        <v>0</v>
      </c>
      <c r="E304" s="97">
        <v>0</v>
      </c>
      <c r="F304" s="99">
        <f t="shared" si="13"/>
        <v>0</v>
      </c>
      <c r="G304" s="97"/>
      <c r="H304" s="97">
        <v>0</v>
      </c>
      <c r="I304" s="101"/>
      <c r="J304" s="97"/>
      <c r="K304" s="97">
        <v>0</v>
      </c>
      <c r="L304" s="102">
        <f t="shared" si="14"/>
        <v>0</v>
      </c>
      <c r="M304" s="97"/>
      <c r="N304" s="103">
        <v>4386</v>
      </c>
      <c r="O304" s="92">
        <v>747699.22000000009</v>
      </c>
    </row>
    <row r="305" spans="1:15" x14ac:dyDescent="0.35">
      <c r="A305">
        <v>2024</v>
      </c>
      <c r="B305" s="95" t="s">
        <v>3</v>
      </c>
      <c r="C305" t="s">
        <v>53</v>
      </c>
      <c r="D305" s="97">
        <v>0</v>
      </c>
      <c r="E305" s="97">
        <v>0</v>
      </c>
      <c r="F305" s="99">
        <f t="shared" si="13"/>
        <v>0</v>
      </c>
      <c r="G305" s="97"/>
      <c r="H305" s="97">
        <v>0</v>
      </c>
      <c r="I305" s="101"/>
      <c r="J305" s="97"/>
      <c r="K305" s="97">
        <v>0</v>
      </c>
      <c r="L305" s="102">
        <f t="shared" si="14"/>
        <v>0</v>
      </c>
      <c r="M305" s="97"/>
      <c r="N305" s="103">
        <v>4307</v>
      </c>
      <c r="O305" s="92">
        <v>967798.96000000043</v>
      </c>
    </row>
    <row r="306" spans="1:15" x14ac:dyDescent="0.35">
      <c r="A306">
        <v>2024</v>
      </c>
      <c r="B306" s="95" t="s">
        <v>3</v>
      </c>
      <c r="C306" t="s">
        <v>58</v>
      </c>
      <c r="D306" s="97">
        <v>0</v>
      </c>
      <c r="E306" s="97">
        <v>0</v>
      </c>
      <c r="F306" s="99">
        <f t="shared" si="13"/>
        <v>0</v>
      </c>
      <c r="G306" s="97"/>
      <c r="H306" s="97">
        <v>0</v>
      </c>
      <c r="I306" s="101"/>
      <c r="J306" s="97"/>
      <c r="K306" s="97">
        <v>0</v>
      </c>
      <c r="L306" s="102">
        <f t="shared" si="14"/>
        <v>0</v>
      </c>
      <c r="M306" s="97"/>
      <c r="N306" s="103">
        <v>8042</v>
      </c>
      <c r="O306" s="92">
        <v>3235001.4299999978</v>
      </c>
    </row>
    <row r="307" spans="1:15" x14ac:dyDescent="0.35">
      <c r="A307">
        <v>2024</v>
      </c>
      <c r="B307" s="95" t="s">
        <v>3</v>
      </c>
      <c r="C307" t="s">
        <v>60</v>
      </c>
      <c r="D307" s="97">
        <v>0</v>
      </c>
      <c r="E307" s="97">
        <v>0</v>
      </c>
      <c r="F307" s="99">
        <f t="shared" si="13"/>
        <v>0</v>
      </c>
      <c r="G307" s="97"/>
      <c r="H307" s="97">
        <v>0</v>
      </c>
      <c r="I307" s="101"/>
      <c r="J307" s="97"/>
      <c r="K307" s="97">
        <v>0</v>
      </c>
      <c r="L307" s="102">
        <f t="shared" si="14"/>
        <v>0</v>
      </c>
      <c r="M307" s="97"/>
      <c r="N307" s="103">
        <v>9494</v>
      </c>
      <c r="O307" s="92">
        <v>3089609.120000002</v>
      </c>
    </row>
    <row r="308" spans="1:15" x14ac:dyDescent="0.35">
      <c r="A308">
        <v>2024</v>
      </c>
      <c r="B308" s="95" t="s">
        <v>3</v>
      </c>
      <c r="C308" t="s">
        <v>57</v>
      </c>
      <c r="D308" s="97">
        <v>0</v>
      </c>
      <c r="E308" s="97">
        <v>0</v>
      </c>
      <c r="F308" s="99">
        <f t="shared" si="13"/>
        <v>0</v>
      </c>
      <c r="G308" s="97"/>
      <c r="H308" s="97">
        <v>0</v>
      </c>
      <c r="I308" s="101"/>
      <c r="J308" s="97"/>
      <c r="K308" s="97">
        <v>0</v>
      </c>
      <c r="L308" s="102">
        <f t="shared" si="14"/>
        <v>0</v>
      </c>
      <c r="M308" s="97"/>
      <c r="N308" s="103">
        <v>5038</v>
      </c>
      <c r="O308" s="92">
        <v>1337550.060000001</v>
      </c>
    </row>
    <row r="309" spans="1:15" x14ac:dyDescent="0.35">
      <c r="A309">
        <v>2024</v>
      </c>
      <c r="B309" s="95" t="s">
        <v>3</v>
      </c>
      <c r="C309" t="s">
        <v>70</v>
      </c>
      <c r="D309" s="97">
        <v>0</v>
      </c>
      <c r="E309" s="97">
        <v>0</v>
      </c>
      <c r="F309" s="99">
        <f t="shared" si="13"/>
        <v>0</v>
      </c>
      <c r="G309" s="97"/>
      <c r="H309" s="97">
        <v>0</v>
      </c>
      <c r="I309" s="101"/>
      <c r="J309" s="97"/>
      <c r="K309" s="97">
        <v>0</v>
      </c>
      <c r="L309" s="102">
        <f t="shared" si="14"/>
        <v>0</v>
      </c>
      <c r="M309" s="97"/>
      <c r="N309" s="103">
        <v>5953</v>
      </c>
      <c r="O309" s="92">
        <v>1711779.87</v>
      </c>
    </row>
    <row r="310" spans="1:15" x14ac:dyDescent="0.35">
      <c r="A310">
        <v>2024</v>
      </c>
      <c r="B310" s="95" t="s">
        <v>3</v>
      </c>
      <c r="C310" t="s">
        <v>63</v>
      </c>
      <c r="D310" s="97">
        <v>0</v>
      </c>
      <c r="E310" s="97">
        <v>0</v>
      </c>
      <c r="F310" s="99">
        <f t="shared" si="13"/>
        <v>0</v>
      </c>
      <c r="G310" s="97"/>
      <c r="H310" s="97">
        <v>0</v>
      </c>
      <c r="I310" s="101"/>
      <c r="J310" s="97"/>
      <c r="K310" s="97">
        <v>0</v>
      </c>
      <c r="L310" s="102">
        <f t="shared" si="14"/>
        <v>0</v>
      </c>
      <c r="M310" s="97"/>
      <c r="N310" s="103">
        <v>5360</v>
      </c>
      <c r="O310" s="92">
        <v>783008.63000000012</v>
      </c>
    </row>
    <row r="311" spans="1:15" x14ac:dyDescent="0.35">
      <c r="A311">
        <v>2024</v>
      </c>
      <c r="B311" s="95" t="s">
        <v>3</v>
      </c>
      <c r="C311" t="s">
        <v>68</v>
      </c>
      <c r="D311" s="97">
        <v>0</v>
      </c>
      <c r="E311" s="97">
        <v>0</v>
      </c>
      <c r="F311" s="99">
        <f t="shared" si="13"/>
        <v>0</v>
      </c>
      <c r="G311" s="97"/>
      <c r="H311" s="97">
        <v>0</v>
      </c>
      <c r="I311" s="101"/>
      <c r="J311" s="97"/>
      <c r="K311" s="97">
        <v>0</v>
      </c>
      <c r="L311" s="102">
        <f t="shared" si="14"/>
        <v>0</v>
      </c>
      <c r="M311" s="97"/>
      <c r="N311" s="103">
        <v>92</v>
      </c>
      <c r="O311" s="92">
        <v>9171.7299999999977</v>
      </c>
    </row>
    <row r="312" spans="1:15" x14ac:dyDescent="0.35">
      <c r="A312">
        <v>2024</v>
      </c>
      <c r="B312" s="95" t="s">
        <v>3</v>
      </c>
      <c r="C312" t="s">
        <v>71</v>
      </c>
      <c r="D312" s="97">
        <v>0</v>
      </c>
      <c r="E312" s="97">
        <v>0</v>
      </c>
      <c r="F312" s="99">
        <f t="shared" si="13"/>
        <v>0</v>
      </c>
      <c r="G312" s="97"/>
      <c r="H312" s="97">
        <v>0</v>
      </c>
      <c r="I312" s="101"/>
      <c r="J312" s="97"/>
      <c r="K312" s="97">
        <v>0</v>
      </c>
      <c r="L312" s="102">
        <f t="shared" si="14"/>
        <v>0</v>
      </c>
      <c r="M312" s="97"/>
      <c r="N312" s="103">
        <v>4388</v>
      </c>
      <c r="O312" s="92">
        <v>1556186.44</v>
      </c>
    </row>
    <row r="313" spans="1:15" x14ac:dyDescent="0.35">
      <c r="A313">
        <v>2024</v>
      </c>
      <c r="B313" s="95" t="s">
        <v>3</v>
      </c>
      <c r="C313" t="s">
        <v>74</v>
      </c>
      <c r="D313" s="97">
        <v>0</v>
      </c>
      <c r="E313" s="97">
        <v>0</v>
      </c>
      <c r="F313" s="99">
        <f t="shared" si="13"/>
        <v>0</v>
      </c>
      <c r="G313" s="97"/>
      <c r="H313" s="97">
        <v>0</v>
      </c>
      <c r="I313" s="101"/>
      <c r="J313" s="97"/>
      <c r="K313" s="97">
        <v>0</v>
      </c>
      <c r="L313" s="102">
        <f t="shared" si="14"/>
        <v>0</v>
      </c>
      <c r="M313" s="97"/>
      <c r="N313" s="103">
        <v>2785</v>
      </c>
      <c r="O313" s="92">
        <v>1091694.310000001</v>
      </c>
    </row>
    <row r="314" spans="1:15" x14ac:dyDescent="0.35">
      <c r="A314">
        <v>2024</v>
      </c>
      <c r="B314" s="95" t="s">
        <v>3</v>
      </c>
      <c r="C314" t="s">
        <v>75</v>
      </c>
      <c r="D314" s="97">
        <v>0</v>
      </c>
      <c r="E314" s="97">
        <v>0</v>
      </c>
      <c r="F314" s="99">
        <f t="shared" si="13"/>
        <v>0</v>
      </c>
      <c r="G314" s="97"/>
      <c r="H314" s="97">
        <v>0</v>
      </c>
      <c r="I314" s="101"/>
      <c r="J314" s="97"/>
      <c r="K314" s="97">
        <v>0</v>
      </c>
      <c r="L314" s="102">
        <f t="shared" si="14"/>
        <v>0</v>
      </c>
      <c r="M314" s="97"/>
      <c r="N314" s="103">
        <v>12370</v>
      </c>
      <c r="O314" s="92">
        <v>3157137.3499999992</v>
      </c>
    </row>
    <row r="315" spans="1:15" x14ac:dyDescent="0.35">
      <c r="A315">
        <v>2024</v>
      </c>
      <c r="B315" s="95" t="s">
        <v>3</v>
      </c>
      <c r="C315" t="s">
        <v>82</v>
      </c>
      <c r="D315" s="97">
        <v>0</v>
      </c>
      <c r="E315" s="97">
        <v>0</v>
      </c>
      <c r="F315" s="99">
        <f t="shared" si="13"/>
        <v>0</v>
      </c>
      <c r="G315" s="97"/>
      <c r="H315" s="97">
        <v>0</v>
      </c>
      <c r="I315" s="101"/>
      <c r="J315" s="97"/>
      <c r="K315" s="97">
        <v>0</v>
      </c>
      <c r="L315" s="102">
        <f t="shared" si="14"/>
        <v>0</v>
      </c>
      <c r="M315" s="97"/>
      <c r="N315" s="103">
        <v>5891</v>
      </c>
      <c r="O315" s="92">
        <v>1742628.459999999</v>
      </c>
    </row>
    <row r="316" spans="1:15" x14ac:dyDescent="0.35">
      <c r="A316">
        <v>2024</v>
      </c>
      <c r="B316" s="95" t="s">
        <v>3</v>
      </c>
      <c r="C316" t="s">
        <v>80</v>
      </c>
      <c r="D316" s="97">
        <v>0</v>
      </c>
      <c r="E316" s="97">
        <v>0</v>
      </c>
      <c r="F316" s="99">
        <f t="shared" si="13"/>
        <v>0</v>
      </c>
      <c r="G316" s="97"/>
      <c r="H316" s="97">
        <v>0</v>
      </c>
      <c r="I316" s="101"/>
      <c r="J316" s="97"/>
      <c r="K316" s="97">
        <v>0</v>
      </c>
      <c r="L316" s="102">
        <f t="shared" si="14"/>
        <v>0</v>
      </c>
      <c r="M316" s="97"/>
      <c r="N316" s="103">
        <v>4275</v>
      </c>
      <c r="O316" s="92">
        <v>777292.73000000021</v>
      </c>
    </row>
    <row r="317" spans="1:15" x14ac:dyDescent="0.35">
      <c r="A317">
        <v>2024</v>
      </c>
      <c r="B317" s="95" t="s">
        <v>3</v>
      </c>
      <c r="C317" t="s">
        <v>90</v>
      </c>
      <c r="D317" s="97">
        <v>0</v>
      </c>
      <c r="E317" s="97">
        <v>0</v>
      </c>
      <c r="F317" s="99">
        <f t="shared" si="13"/>
        <v>0</v>
      </c>
      <c r="G317" s="97"/>
      <c r="H317" s="97">
        <v>0</v>
      </c>
      <c r="I317" s="101"/>
      <c r="J317" s="97"/>
      <c r="K317" s="97">
        <v>0</v>
      </c>
      <c r="L317" s="102">
        <f t="shared" si="14"/>
        <v>0</v>
      </c>
      <c r="M317" s="97"/>
      <c r="N317" s="103">
        <v>277</v>
      </c>
      <c r="O317" s="92">
        <v>72969.809999999983</v>
      </c>
    </row>
    <row r="318" spans="1:15" x14ac:dyDescent="0.35">
      <c r="A318">
        <v>2024</v>
      </c>
      <c r="B318" s="95" t="s">
        <v>5</v>
      </c>
      <c r="C318" t="s">
        <v>47</v>
      </c>
      <c r="D318" s="111">
        <v>124</v>
      </c>
      <c r="E318" s="106">
        <v>533734.44999999995</v>
      </c>
      <c r="F318" s="99">
        <f t="shared" si="13"/>
        <v>7.2928306769393636</v>
      </c>
      <c r="G318" s="97">
        <v>33</v>
      </c>
      <c r="H318" s="97"/>
      <c r="I318" s="99">
        <f t="shared" ref="I318:I376" si="15">E318/D318</f>
        <v>4304.3100806451612</v>
      </c>
      <c r="J318" s="97">
        <v>1</v>
      </c>
      <c r="K318" s="97">
        <v>533734.44999999995</v>
      </c>
      <c r="L318" s="102">
        <f t="shared" si="14"/>
        <v>0.14806155972882329</v>
      </c>
      <c r="M318" s="97">
        <v>1</v>
      </c>
      <c r="N318" s="103">
        <v>17003</v>
      </c>
      <c r="O318" s="92">
        <v>3604814.4499999979</v>
      </c>
    </row>
    <row r="319" spans="1:15" x14ac:dyDescent="0.35">
      <c r="A319">
        <v>2024</v>
      </c>
      <c r="B319" s="95" t="s">
        <v>5</v>
      </c>
      <c r="C319" t="s">
        <v>27</v>
      </c>
      <c r="D319" s="111">
        <v>98</v>
      </c>
      <c r="E319" s="106">
        <v>294072</v>
      </c>
      <c r="F319" s="99">
        <f t="shared" si="13"/>
        <v>7.9051383399209483</v>
      </c>
      <c r="G319" s="97">
        <v>29</v>
      </c>
      <c r="H319" s="97"/>
      <c r="I319" s="99">
        <f t="shared" si="15"/>
        <v>3000.7346938775509</v>
      </c>
      <c r="J319" s="97">
        <v>2</v>
      </c>
      <c r="K319" s="97">
        <v>294072</v>
      </c>
      <c r="L319" s="102">
        <f t="shared" si="14"/>
        <v>8.7418332437519772E-2</v>
      </c>
      <c r="M319" s="97">
        <v>2</v>
      </c>
      <c r="N319" s="103">
        <v>12397</v>
      </c>
      <c r="O319" s="92">
        <v>3363962.59</v>
      </c>
    </row>
    <row r="320" spans="1:15" x14ac:dyDescent="0.35">
      <c r="A320">
        <v>2024</v>
      </c>
      <c r="B320" s="95" t="s">
        <v>5</v>
      </c>
      <c r="C320" t="s">
        <v>83</v>
      </c>
      <c r="D320" s="111">
        <v>195</v>
      </c>
      <c r="E320" s="106">
        <v>167436</v>
      </c>
      <c r="F320" s="99">
        <f t="shared" si="13"/>
        <v>18.347760632292061</v>
      </c>
      <c r="G320" s="97">
        <v>6</v>
      </c>
      <c r="H320" s="97"/>
      <c r="I320" s="99">
        <f t="shared" si="15"/>
        <v>858.64615384615388</v>
      </c>
      <c r="J320" s="97">
        <v>16</v>
      </c>
      <c r="K320" s="97">
        <v>167436</v>
      </c>
      <c r="L320" s="102">
        <f t="shared" si="14"/>
        <v>5.0443456446636885E-2</v>
      </c>
      <c r="M320" s="97">
        <v>3</v>
      </c>
      <c r="N320" s="103">
        <v>10628</v>
      </c>
      <c r="O320" s="92">
        <v>3319280.87</v>
      </c>
    </row>
    <row r="321" spans="1:15" x14ac:dyDescent="0.35">
      <c r="A321">
        <v>2024</v>
      </c>
      <c r="B321" s="95" t="s">
        <v>5</v>
      </c>
      <c r="C321" t="s">
        <v>81</v>
      </c>
      <c r="D321" s="111">
        <v>80</v>
      </c>
      <c r="E321" s="106">
        <v>124356</v>
      </c>
      <c r="F321" s="99">
        <f t="shared" si="13"/>
        <v>6.3948840927258193</v>
      </c>
      <c r="G321" s="97">
        <v>44</v>
      </c>
      <c r="H321" s="97"/>
      <c r="I321" s="99">
        <f t="shared" si="15"/>
        <v>1554.45</v>
      </c>
      <c r="J321" s="97">
        <v>7</v>
      </c>
      <c r="K321" s="97">
        <v>124356</v>
      </c>
      <c r="L321" s="102">
        <f t="shared" si="14"/>
        <v>4.8479816670226002E-2</v>
      </c>
      <c r="M321" s="97">
        <v>4</v>
      </c>
      <c r="N321" s="103">
        <v>12510</v>
      </c>
      <c r="O321" s="92">
        <v>2565108.7100000018</v>
      </c>
    </row>
    <row r="322" spans="1:15" x14ac:dyDescent="0.35">
      <c r="A322">
        <v>2024</v>
      </c>
      <c r="B322" s="95" t="s">
        <v>5</v>
      </c>
      <c r="C322" t="s">
        <v>30</v>
      </c>
      <c r="D322" s="111">
        <v>103</v>
      </c>
      <c r="E322" s="106">
        <v>78005.789999999994</v>
      </c>
      <c r="F322" s="99">
        <f t="shared" ref="F322:F385" si="16">(D322/N322)*1000</f>
        <v>7.18370763007393</v>
      </c>
      <c r="G322" s="97">
        <v>36</v>
      </c>
      <c r="H322" s="97"/>
      <c r="I322" s="99">
        <f t="shared" si="15"/>
        <v>757.33776699029124</v>
      </c>
      <c r="J322" s="97">
        <v>20</v>
      </c>
      <c r="K322" s="97">
        <v>78005.789999999994</v>
      </c>
      <c r="L322" s="102">
        <f t="shared" ref="L322:L385" si="17">K322/O322</f>
        <v>4.6029932967276574E-2</v>
      </c>
      <c r="M322" s="97">
        <v>5</v>
      </c>
      <c r="N322" s="103">
        <v>14338</v>
      </c>
      <c r="O322" s="92">
        <v>1694675.29</v>
      </c>
    </row>
    <row r="323" spans="1:15" x14ac:dyDescent="0.35">
      <c r="A323">
        <v>2024</v>
      </c>
      <c r="B323" s="95" t="s">
        <v>5</v>
      </c>
      <c r="C323" t="s">
        <v>74</v>
      </c>
      <c r="D323" s="111">
        <v>62</v>
      </c>
      <c r="E323" s="106">
        <v>46409.69</v>
      </c>
      <c r="F323" s="99">
        <f t="shared" si="16"/>
        <v>22.262118491921004</v>
      </c>
      <c r="G323" s="97">
        <v>2</v>
      </c>
      <c r="H323" s="97"/>
      <c r="I323" s="99">
        <f t="shared" si="15"/>
        <v>748.54338709677427</v>
      </c>
      <c r="J323" s="97">
        <v>21</v>
      </c>
      <c r="K323" s="97">
        <v>46409.69</v>
      </c>
      <c r="L323" s="102">
        <f t="shared" si="17"/>
        <v>4.2511616644772987E-2</v>
      </c>
      <c r="M323" s="97">
        <v>6</v>
      </c>
      <c r="N323" s="103">
        <v>2785</v>
      </c>
      <c r="O323" s="92">
        <v>1091694.310000001</v>
      </c>
    </row>
    <row r="324" spans="1:15" x14ac:dyDescent="0.35">
      <c r="A324">
        <v>2024</v>
      </c>
      <c r="B324" s="95" t="s">
        <v>5</v>
      </c>
      <c r="C324" t="s">
        <v>34</v>
      </c>
      <c r="D324" s="111">
        <v>50</v>
      </c>
      <c r="E324" s="106">
        <v>103191</v>
      </c>
      <c r="F324" s="99">
        <f t="shared" si="16"/>
        <v>4.5595476928688674</v>
      </c>
      <c r="G324" s="97">
        <v>57</v>
      </c>
      <c r="H324" s="97"/>
      <c r="I324" s="99">
        <f t="shared" si="15"/>
        <v>2063.8200000000002</v>
      </c>
      <c r="J324" s="97">
        <v>4</v>
      </c>
      <c r="K324" s="97">
        <v>103191</v>
      </c>
      <c r="L324" s="102">
        <f t="shared" si="17"/>
        <v>3.9778179683794039E-2</v>
      </c>
      <c r="M324" s="97">
        <v>7</v>
      </c>
      <c r="N324" s="103">
        <v>10966</v>
      </c>
      <c r="O324" s="92">
        <v>2594160.939999999</v>
      </c>
    </row>
    <row r="325" spans="1:15" x14ac:dyDescent="0.35">
      <c r="A325">
        <v>2024</v>
      </c>
      <c r="B325" s="95" t="s">
        <v>5</v>
      </c>
      <c r="C325" t="s">
        <v>59</v>
      </c>
      <c r="D325" s="111">
        <v>76</v>
      </c>
      <c r="E325" s="106">
        <v>78000</v>
      </c>
      <c r="F325" s="99">
        <f t="shared" si="16"/>
        <v>9.8958333333333321</v>
      </c>
      <c r="G325" s="97">
        <v>20</v>
      </c>
      <c r="H325" s="97"/>
      <c r="I325" s="99">
        <f t="shared" si="15"/>
        <v>1026.3157894736842</v>
      </c>
      <c r="J325" s="97">
        <v>14</v>
      </c>
      <c r="K325" s="97">
        <v>78000</v>
      </c>
      <c r="L325" s="102">
        <f t="shared" si="17"/>
        <v>3.5567404061031475E-2</v>
      </c>
      <c r="M325" s="97">
        <v>8</v>
      </c>
      <c r="N325" s="103">
        <v>7680</v>
      </c>
      <c r="O325" s="92">
        <v>2193019.2000000002</v>
      </c>
    </row>
    <row r="326" spans="1:15" x14ac:dyDescent="0.35">
      <c r="A326">
        <v>2024</v>
      </c>
      <c r="B326" s="95" t="s">
        <v>5</v>
      </c>
      <c r="C326" t="s">
        <v>38</v>
      </c>
      <c r="D326" s="111">
        <v>340</v>
      </c>
      <c r="E326" s="106">
        <v>349185.42</v>
      </c>
      <c r="F326" s="99">
        <f t="shared" si="16"/>
        <v>10.16989710457047</v>
      </c>
      <c r="G326" s="97">
        <v>19</v>
      </c>
      <c r="H326" s="97"/>
      <c r="I326" s="99">
        <f t="shared" si="15"/>
        <v>1027.0159411764705</v>
      </c>
      <c r="J326" s="97">
        <v>13</v>
      </c>
      <c r="K326" s="97">
        <v>349185.42</v>
      </c>
      <c r="L326" s="102">
        <f t="shared" si="17"/>
        <v>3.2973713532800826E-2</v>
      </c>
      <c r="M326" s="97">
        <v>9</v>
      </c>
      <c r="N326" s="103">
        <v>33432</v>
      </c>
      <c r="O326" s="92">
        <v>10589811.780000011</v>
      </c>
    </row>
    <row r="327" spans="1:15" x14ac:dyDescent="0.35">
      <c r="A327">
        <v>2024</v>
      </c>
      <c r="B327" s="95" t="s">
        <v>5</v>
      </c>
      <c r="C327" t="s">
        <v>84</v>
      </c>
      <c r="D327" s="111">
        <v>85</v>
      </c>
      <c r="E327" s="106">
        <v>172541</v>
      </c>
      <c r="F327" s="99">
        <f t="shared" si="16"/>
        <v>5.4174633524537921</v>
      </c>
      <c r="G327" s="97">
        <v>49</v>
      </c>
      <c r="H327" s="97"/>
      <c r="I327" s="99">
        <f t="shared" si="15"/>
        <v>2029.8941176470589</v>
      </c>
      <c r="J327" s="97">
        <v>5</v>
      </c>
      <c r="K327" s="97">
        <v>172541</v>
      </c>
      <c r="L327" s="102">
        <f t="shared" si="17"/>
        <v>3.1998630657935172E-2</v>
      </c>
      <c r="M327" s="97">
        <v>10</v>
      </c>
      <c r="N327" s="103">
        <v>15690</v>
      </c>
      <c r="O327" s="92">
        <v>5392136.9899999909</v>
      </c>
    </row>
    <row r="328" spans="1:15" x14ac:dyDescent="0.35">
      <c r="A328">
        <v>2024</v>
      </c>
      <c r="B328" s="95" t="s">
        <v>5</v>
      </c>
      <c r="C328" t="s">
        <v>87</v>
      </c>
      <c r="D328" s="111">
        <v>92</v>
      </c>
      <c r="E328" s="106">
        <v>225837.51</v>
      </c>
      <c r="F328" s="99">
        <f t="shared" si="16"/>
        <v>6.8133007479819305</v>
      </c>
      <c r="G328" s="97">
        <v>40</v>
      </c>
      <c r="H328" s="97"/>
      <c r="I328" s="99">
        <f t="shared" si="15"/>
        <v>2454.7555434782612</v>
      </c>
      <c r="J328" s="97">
        <v>3</v>
      </c>
      <c r="K328" s="97">
        <v>157813.14000000001</v>
      </c>
      <c r="L328" s="102">
        <f t="shared" si="17"/>
        <v>3.1187126082449244E-2</v>
      </c>
      <c r="M328" s="97">
        <v>11</v>
      </c>
      <c r="N328" s="103">
        <v>13503</v>
      </c>
      <c r="O328" s="92">
        <v>5060201.4300000016</v>
      </c>
    </row>
    <row r="329" spans="1:15" x14ac:dyDescent="0.35">
      <c r="A329">
        <v>2024</v>
      </c>
      <c r="B329" s="95" t="s">
        <v>5</v>
      </c>
      <c r="C329" t="s">
        <v>17</v>
      </c>
      <c r="D329" s="111">
        <v>64</v>
      </c>
      <c r="E329" s="106">
        <v>49138</v>
      </c>
      <c r="F329" s="99">
        <f t="shared" si="16"/>
        <v>9.8765432098765427</v>
      </c>
      <c r="G329" s="97">
        <v>21</v>
      </c>
      <c r="H329" s="97"/>
      <c r="I329" s="99">
        <f t="shared" si="15"/>
        <v>767.78125</v>
      </c>
      <c r="J329" s="97">
        <v>19</v>
      </c>
      <c r="K329" s="97">
        <v>49138</v>
      </c>
      <c r="L329" s="102">
        <f t="shared" si="17"/>
        <v>2.9249710693467573E-2</v>
      </c>
      <c r="M329" s="97">
        <v>12</v>
      </c>
      <c r="N329" s="103">
        <v>6480</v>
      </c>
      <c r="O329" s="92">
        <v>1679948.2399999991</v>
      </c>
    </row>
    <row r="330" spans="1:15" x14ac:dyDescent="0.35">
      <c r="A330">
        <v>2024</v>
      </c>
      <c r="B330" s="95" t="s">
        <v>5</v>
      </c>
      <c r="C330" t="s">
        <v>91</v>
      </c>
      <c r="D330" s="111">
        <v>56</v>
      </c>
      <c r="E330" s="106">
        <v>86981</v>
      </c>
      <c r="F330" s="99">
        <f t="shared" si="16"/>
        <v>4.6204620462046204</v>
      </c>
      <c r="G330" s="97">
        <v>56</v>
      </c>
      <c r="H330" s="97"/>
      <c r="I330" s="99">
        <f t="shared" si="15"/>
        <v>1553.2321428571429</v>
      </c>
      <c r="J330" s="97">
        <v>8</v>
      </c>
      <c r="K330" s="97">
        <v>86981</v>
      </c>
      <c r="L330" s="102">
        <f t="shared" si="17"/>
        <v>2.6883102598524583E-2</v>
      </c>
      <c r="M330" s="97">
        <v>13</v>
      </c>
      <c r="N330" s="103">
        <v>12120</v>
      </c>
      <c r="O330" s="92">
        <v>3235526.8399999989</v>
      </c>
    </row>
    <row r="331" spans="1:15" x14ac:dyDescent="0.35">
      <c r="A331">
        <v>2024</v>
      </c>
      <c r="B331" s="95" t="s">
        <v>5</v>
      </c>
      <c r="C331" t="s">
        <v>23</v>
      </c>
      <c r="D331" s="111">
        <v>57</v>
      </c>
      <c r="E331" s="106">
        <v>83348.25</v>
      </c>
      <c r="F331" s="99">
        <f t="shared" si="16"/>
        <v>6.7712045616536001</v>
      </c>
      <c r="G331" s="97">
        <v>41</v>
      </c>
      <c r="H331" s="97"/>
      <c r="I331" s="99">
        <f t="shared" si="15"/>
        <v>1462.25</v>
      </c>
      <c r="J331" s="97">
        <v>9</v>
      </c>
      <c r="K331" s="97">
        <v>83348.25</v>
      </c>
      <c r="L331" s="102">
        <f t="shared" si="17"/>
        <v>2.6377348433578411E-2</v>
      </c>
      <c r="M331" s="97">
        <v>14</v>
      </c>
      <c r="N331" s="103">
        <v>8418</v>
      </c>
      <c r="O331" s="92">
        <v>3159841.870000001</v>
      </c>
    </row>
    <row r="332" spans="1:15" x14ac:dyDescent="0.35">
      <c r="A332">
        <v>2024</v>
      </c>
      <c r="B332" s="95" t="s">
        <v>5</v>
      </c>
      <c r="C332" t="s">
        <v>70</v>
      </c>
      <c r="D332" s="111">
        <v>75</v>
      </c>
      <c r="E332" s="106">
        <v>42064</v>
      </c>
      <c r="F332" s="99">
        <f t="shared" si="16"/>
        <v>12.598689736267429</v>
      </c>
      <c r="G332" s="97">
        <v>12</v>
      </c>
      <c r="H332" s="97"/>
      <c r="I332" s="99">
        <f t="shared" si="15"/>
        <v>560.85333333333335</v>
      </c>
      <c r="J332" s="97">
        <v>28</v>
      </c>
      <c r="K332" s="97">
        <v>42064</v>
      </c>
      <c r="L332" s="102">
        <f t="shared" si="17"/>
        <v>2.4573253101755423E-2</v>
      </c>
      <c r="M332" s="97">
        <v>15</v>
      </c>
      <c r="N332" s="103">
        <v>5953</v>
      </c>
      <c r="O332" s="92">
        <v>1711779.87</v>
      </c>
    </row>
    <row r="333" spans="1:15" x14ac:dyDescent="0.35">
      <c r="A333">
        <v>2024</v>
      </c>
      <c r="B333" s="95" t="s">
        <v>5</v>
      </c>
      <c r="C333" t="s">
        <v>51</v>
      </c>
      <c r="D333" s="111">
        <v>65</v>
      </c>
      <c r="E333" s="106">
        <v>52540.32</v>
      </c>
      <c r="F333" s="99">
        <f t="shared" si="16"/>
        <v>8.7897227856659903</v>
      </c>
      <c r="G333" s="97">
        <v>24</v>
      </c>
      <c r="H333" s="97"/>
      <c r="I333" s="99">
        <f t="shared" si="15"/>
        <v>808.31261538461536</v>
      </c>
      <c r="J333" s="97">
        <v>18</v>
      </c>
      <c r="K333" s="97">
        <v>52540.32</v>
      </c>
      <c r="L333" s="102">
        <f t="shared" si="17"/>
        <v>2.3959754970815112E-2</v>
      </c>
      <c r="M333" s="97">
        <v>16</v>
      </c>
      <c r="N333" s="103">
        <v>7395</v>
      </c>
      <c r="O333" s="92">
        <v>2192857.1500000018</v>
      </c>
    </row>
    <row r="334" spans="1:15" x14ac:dyDescent="0.35">
      <c r="A334">
        <v>2024</v>
      </c>
      <c r="B334" s="95" t="s">
        <v>5</v>
      </c>
      <c r="C334" t="s">
        <v>39</v>
      </c>
      <c r="D334" s="111">
        <v>80</v>
      </c>
      <c r="E334" s="106">
        <v>34681</v>
      </c>
      <c r="F334" s="99">
        <f t="shared" si="16"/>
        <v>10.207987750414699</v>
      </c>
      <c r="G334" s="97">
        <v>18</v>
      </c>
      <c r="H334" s="97"/>
      <c r="I334" s="99">
        <f t="shared" si="15"/>
        <v>433.51249999999999</v>
      </c>
      <c r="J334" s="97">
        <v>37</v>
      </c>
      <c r="K334" s="97">
        <v>34681</v>
      </c>
      <c r="L334" s="102">
        <f t="shared" si="17"/>
        <v>2.166494946074727E-2</v>
      </c>
      <c r="M334" s="97">
        <v>17</v>
      </c>
      <c r="N334" s="103">
        <v>7837</v>
      </c>
      <c r="O334" s="92">
        <v>1600788.4100000011</v>
      </c>
    </row>
    <row r="335" spans="1:15" x14ac:dyDescent="0.35">
      <c r="A335">
        <v>2024</v>
      </c>
      <c r="B335" s="95" t="s">
        <v>5</v>
      </c>
      <c r="C335" t="s">
        <v>42</v>
      </c>
      <c r="D335" s="111">
        <v>48</v>
      </c>
      <c r="E335" s="106">
        <v>17150.8</v>
      </c>
      <c r="F335" s="99">
        <f t="shared" si="16"/>
        <v>8.2177709296353374</v>
      </c>
      <c r="G335" s="97">
        <v>27</v>
      </c>
      <c r="H335" s="97"/>
      <c r="I335" s="99">
        <f t="shared" si="15"/>
        <v>357.30833333333334</v>
      </c>
      <c r="J335" s="97">
        <v>41</v>
      </c>
      <c r="K335" s="97">
        <v>17150.8</v>
      </c>
      <c r="L335" s="102">
        <f t="shared" si="17"/>
        <v>2.143417833379346E-2</v>
      </c>
      <c r="M335" s="97">
        <v>18</v>
      </c>
      <c r="N335" s="103">
        <v>5841</v>
      </c>
      <c r="O335" s="92">
        <v>800161.29999999958</v>
      </c>
    </row>
    <row r="336" spans="1:15" x14ac:dyDescent="0.35">
      <c r="A336">
        <v>2024</v>
      </c>
      <c r="B336" s="95" t="s">
        <v>5</v>
      </c>
      <c r="C336" t="s">
        <v>63</v>
      </c>
      <c r="D336" s="111">
        <v>40</v>
      </c>
      <c r="E336" s="106">
        <v>16000</v>
      </c>
      <c r="F336" s="99">
        <f t="shared" si="16"/>
        <v>7.4626865671641793</v>
      </c>
      <c r="G336" s="97">
        <v>32</v>
      </c>
      <c r="H336" s="97"/>
      <c r="I336" s="99">
        <f t="shared" si="15"/>
        <v>400</v>
      </c>
      <c r="J336" s="97">
        <v>38</v>
      </c>
      <c r="K336" s="97">
        <v>16000</v>
      </c>
      <c r="L336" s="102">
        <f t="shared" si="17"/>
        <v>2.0434002113105698E-2</v>
      </c>
      <c r="M336" s="97">
        <v>19</v>
      </c>
      <c r="N336" s="103">
        <v>5360</v>
      </c>
      <c r="O336" s="92">
        <v>783008.63000000012</v>
      </c>
    </row>
    <row r="337" spans="1:15" x14ac:dyDescent="0.35">
      <c r="A337">
        <v>2024</v>
      </c>
      <c r="B337" s="95" t="s">
        <v>5</v>
      </c>
      <c r="C337" t="s">
        <v>92</v>
      </c>
      <c r="D337" s="111">
        <v>121</v>
      </c>
      <c r="E337" s="106">
        <v>58796.24</v>
      </c>
      <c r="F337" s="99">
        <f t="shared" si="16"/>
        <v>11.750995435563757</v>
      </c>
      <c r="G337" s="97">
        <v>14</v>
      </c>
      <c r="H337" s="97"/>
      <c r="I337" s="99">
        <f t="shared" si="15"/>
        <v>485.91933884297521</v>
      </c>
      <c r="J337" s="97">
        <v>32</v>
      </c>
      <c r="K337" s="97">
        <v>58796.24</v>
      </c>
      <c r="L337" s="102">
        <f t="shared" si="17"/>
        <v>1.9920746678416396E-2</v>
      </c>
      <c r="M337" s="97">
        <v>20</v>
      </c>
      <c r="N337" s="103">
        <v>10297</v>
      </c>
      <c r="O337" s="92">
        <v>2951507.8400000022</v>
      </c>
    </row>
    <row r="338" spans="1:15" x14ac:dyDescent="0.35">
      <c r="A338">
        <v>2024</v>
      </c>
      <c r="B338" s="95" t="s">
        <v>5</v>
      </c>
      <c r="C338" t="s">
        <v>88</v>
      </c>
      <c r="D338" s="111">
        <v>94</v>
      </c>
      <c r="E338" s="106">
        <v>57951.97</v>
      </c>
      <c r="F338" s="99">
        <f t="shared" si="16"/>
        <v>13.819464863275506</v>
      </c>
      <c r="G338" s="97">
        <v>11</v>
      </c>
      <c r="H338" s="97"/>
      <c r="I338" s="99">
        <f t="shared" si="15"/>
        <v>616.51031914893622</v>
      </c>
      <c r="J338" s="97">
        <v>26</v>
      </c>
      <c r="K338" s="97">
        <v>57951.97</v>
      </c>
      <c r="L338" s="102">
        <f t="shared" si="17"/>
        <v>1.8741859412942399E-2</v>
      </c>
      <c r="M338" s="97">
        <v>21</v>
      </c>
      <c r="N338" s="103">
        <v>6802</v>
      </c>
      <c r="O338" s="92">
        <v>3092114.2199999979</v>
      </c>
    </row>
    <row r="339" spans="1:15" x14ac:dyDescent="0.35">
      <c r="A339">
        <v>2024</v>
      </c>
      <c r="B339" s="95" t="s">
        <v>5</v>
      </c>
      <c r="C339" t="s">
        <v>67</v>
      </c>
      <c r="D339" s="111">
        <v>102</v>
      </c>
      <c r="E339" s="106">
        <v>72100</v>
      </c>
      <c r="F339" s="99">
        <f t="shared" si="16"/>
        <v>7.5427050210752054</v>
      </c>
      <c r="G339" s="97">
        <v>31</v>
      </c>
      <c r="H339" s="97"/>
      <c r="I339" s="99">
        <f t="shared" si="15"/>
        <v>706.86274509803923</v>
      </c>
      <c r="J339" s="97">
        <v>23</v>
      </c>
      <c r="K339" s="97">
        <v>72100</v>
      </c>
      <c r="L339" s="102">
        <f t="shared" si="17"/>
        <v>1.8099482447182177E-2</v>
      </c>
      <c r="M339" s="97">
        <v>22</v>
      </c>
      <c r="N339" s="103">
        <v>13523</v>
      </c>
      <c r="O339" s="92">
        <v>3983539.3199999989</v>
      </c>
    </row>
    <row r="340" spans="1:15" x14ac:dyDescent="0.35">
      <c r="A340">
        <v>2024</v>
      </c>
      <c r="B340" s="95" t="s">
        <v>5</v>
      </c>
      <c r="C340" t="s">
        <v>35</v>
      </c>
      <c r="D340" s="111">
        <v>16</v>
      </c>
      <c r="E340" s="106">
        <v>6158.32</v>
      </c>
      <c r="F340" s="99">
        <f t="shared" si="16"/>
        <v>31.007751937984494</v>
      </c>
      <c r="G340" s="97">
        <v>1</v>
      </c>
      <c r="H340" s="97"/>
      <c r="I340" s="99">
        <f t="shared" si="15"/>
        <v>384.89499999999998</v>
      </c>
      <c r="J340" s="97">
        <v>40</v>
      </c>
      <c r="K340" s="97">
        <v>6158.32</v>
      </c>
      <c r="L340" s="102">
        <f t="shared" si="17"/>
        <v>1.7846875102969936E-2</v>
      </c>
      <c r="M340" s="97">
        <v>23</v>
      </c>
      <c r="N340" s="103">
        <v>516</v>
      </c>
      <c r="O340" s="92">
        <v>345064.3299999999</v>
      </c>
    </row>
    <row r="341" spans="1:15" x14ac:dyDescent="0.35">
      <c r="A341">
        <v>2024</v>
      </c>
      <c r="B341" s="95" t="s">
        <v>5</v>
      </c>
      <c r="C341" t="s">
        <v>73</v>
      </c>
      <c r="D341" s="111">
        <v>171</v>
      </c>
      <c r="E341" s="106">
        <v>88223.56</v>
      </c>
      <c r="F341" s="99">
        <f t="shared" si="16"/>
        <v>6.5630397236614852</v>
      </c>
      <c r="G341" s="97">
        <v>43</v>
      </c>
      <c r="H341" s="97"/>
      <c r="I341" s="99">
        <f t="shared" si="15"/>
        <v>515.92725146198825</v>
      </c>
      <c r="J341" s="97">
        <v>31</v>
      </c>
      <c r="K341" s="97">
        <v>88223.56</v>
      </c>
      <c r="L341" s="102">
        <f t="shared" si="17"/>
        <v>1.755628317860845E-2</v>
      </c>
      <c r="M341" s="97">
        <v>24</v>
      </c>
      <c r="N341" s="103">
        <v>26055</v>
      </c>
      <c r="O341" s="92">
        <v>5025184.3800000036</v>
      </c>
    </row>
    <row r="342" spans="1:15" x14ac:dyDescent="0.35">
      <c r="A342">
        <v>2024</v>
      </c>
      <c r="B342" s="95" t="s">
        <v>5</v>
      </c>
      <c r="C342" t="s">
        <v>65</v>
      </c>
      <c r="D342" s="111">
        <v>99</v>
      </c>
      <c r="E342" s="106">
        <v>69550</v>
      </c>
      <c r="F342" s="99">
        <f t="shared" si="16"/>
        <v>6.3101536108101222</v>
      </c>
      <c r="G342" s="97">
        <v>45</v>
      </c>
      <c r="H342" s="97"/>
      <c r="I342" s="99">
        <f t="shared" si="15"/>
        <v>702.52525252525254</v>
      </c>
      <c r="J342" s="97">
        <v>24</v>
      </c>
      <c r="K342" s="97">
        <v>69550</v>
      </c>
      <c r="L342" s="102">
        <f t="shared" si="17"/>
        <v>1.7231499914212901E-2</v>
      </c>
      <c r="M342" s="97">
        <v>25</v>
      </c>
      <c r="N342" s="103">
        <v>15689</v>
      </c>
      <c r="O342" s="92">
        <v>4036212.7699999991</v>
      </c>
    </row>
    <row r="343" spans="1:15" x14ac:dyDescent="0.35">
      <c r="A343">
        <v>2024</v>
      </c>
      <c r="B343" s="95" t="s">
        <v>5</v>
      </c>
      <c r="C343" t="s">
        <v>93</v>
      </c>
      <c r="D343" s="111">
        <v>85</v>
      </c>
      <c r="E343" s="106">
        <v>39231</v>
      </c>
      <c r="F343" s="99">
        <f t="shared" si="16"/>
        <v>15.086971955981539</v>
      </c>
      <c r="G343" s="97">
        <v>9</v>
      </c>
      <c r="H343" s="97"/>
      <c r="I343" s="99">
        <f t="shared" si="15"/>
        <v>461.54117647058825</v>
      </c>
      <c r="J343" s="97">
        <v>33</v>
      </c>
      <c r="K343" s="97">
        <v>39231</v>
      </c>
      <c r="L343" s="102">
        <f t="shared" si="17"/>
        <v>1.7132790722902368E-2</v>
      </c>
      <c r="M343" s="97">
        <v>26</v>
      </c>
      <c r="N343" s="103">
        <v>5634</v>
      </c>
      <c r="O343" s="92">
        <v>2289819.5999999992</v>
      </c>
    </row>
    <row r="344" spans="1:15" x14ac:dyDescent="0.35">
      <c r="A344">
        <v>2024</v>
      </c>
      <c r="B344" s="95" t="s">
        <v>5</v>
      </c>
      <c r="C344" t="s">
        <v>76</v>
      </c>
      <c r="D344" s="111">
        <v>9826</v>
      </c>
      <c r="E344" s="106">
        <v>2013472</v>
      </c>
      <c r="F344" s="99">
        <f t="shared" si="16"/>
        <v>21.474216079655225</v>
      </c>
      <c r="G344" s="97">
        <v>4</v>
      </c>
      <c r="H344" s="97"/>
      <c r="I344" s="99">
        <f t="shared" si="15"/>
        <v>204.91268064319152</v>
      </c>
      <c r="J344" s="97">
        <v>50</v>
      </c>
      <c r="K344" s="97">
        <v>2013472</v>
      </c>
      <c r="L344" s="102">
        <f t="shared" si="17"/>
        <v>1.6605504715592835E-2</v>
      </c>
      <c r="M344" s="97">
        <v>27</v>
      </c>
      <c r="N344" s="103">
        <v>457572</v>
      </c>
      <c r="O344" s="92">
        <v>121253285.2500001</v>
      </c>
    </row>
    <row r="345" spans="1:15" x14ac:dyDescent="0.35">
      <c r="A345">
        <v>2024</v>
      </c>
      <c r="B345" s="95" t="s">
        <v>5</v>
      </c>
      <c r="C345" t="s">
        <v>56</v>
      </c>
      <c r="D345" s="111">
        <v>64</v>
      </c>
      <c r="E345" s="106">
        <v>36395.269999999997</v>
      </c>
      <c r="F345" s="99">
        <f t="shared" si="16"/>
        <v>5.9947545897339829</v>
      </c>
      <c r="G345" s="97">
        <v>46</v>
      </c>
      <c r="H345" s="97"/>
      <c r="I345" s="99">
        <f t="shared" si="15"/>
        <v>568.67609374999995</v>
      </c>
      <c r="J345" s="97">
        <v>27</v>
      </c>
      <c r="K345" s="97">
        <v>36395.269999999997</v>
      </c>
      <c r="L345" s="102">
        <f t="shared" si="17"/>
        <v>1.6168912566530899E-2</v>
      </c>
      <c r="M345" s="97">
        <v>28</v>
      </c>
      <c r="N345" s="103">
        <v>10676</v>
      </c>
      <c r="O345" s="92">
        <v>2250941.1099999989</v>
      </c>
    </row>
    <row r="346" spans="1:15" x14ac:dyDescent="0.35">
      <c r="A346">
        <v>2024</v>
      </c>
      <c r="B346" s="95" t="s">
        <v>5</v>
      </c>
      <c r="C346" t="s">
        <v>72</v>
      </c>
      <c r="D346" s="111">
        <v>48</v>
      </c>
      <c r="E346" s="106">
        <v>35691.760000000002</v>
      </c>
      <c r="F346" s="99">
        <f t="shared" si="16"/>
        <v>4.0475588160890457</v>
      </c>
      <c r="G346" s="97">
        <v>60</v>
      </c>
      <c r="H346" s="97"/>
      <c r="I346" s="99">
        <f t="shared" si="15"/>
        <v>743.57833333333338</v>
      </c>
      <c r="J346" s="97">
        <v>22</v>
      </c>
      <c r="K346" s="97">
        <v>35691.760000000002</v>
      </c>
      <c r="L346" s="102">
        <f t="shared" si="17"/>
        <v>1.5698071988291963E-2</v>
      </c>
      <c r="M346" s="97">
        <v>29</v>
      </c>
      <c r="N346" s="103">
        <v>11859</v>
      </c>
      <c r="O346" s="92">
        <v>2273639.7200000011</v>
      </c>
    </row>
    <row r="347" spans="1:15" x14ac:dyDescent="0.35">
      <c r="A347">
        <v>2024</v>
      </c>
      <c r="B347" s="95" t="s">
        <v>5</v>
      </c>
      <c r="C347" t="s">
        <v>33</v>
      </c>
      <c r="D347" s="111">
        <v>90</v>
      </c>
      <c r="E347" s="106">
        <v>30015.29</v>
      </c>
      <c r="F347" s="99">
        <f t="shared" si="16"/>
        <v>16.351744186046513</v>
      </c>
      <c r="G347" s="97">
        <v>7</v>
      </c>
      <c r="H347" s="97"/>
      <c r="I347" s="99">
        <f t="shared" si="15"/>
        <v>333.50322222222223</v>
      </c>
      <c r="J347" s="97">
        <v>43</v>
      </c>
      <c r="K347" s="97">
        <v>30015.29</v>
      </c>
      <c r="L347" s="102">
        <f t="shared" si="17"/>
        <v>1.5026388014826407E-2</v>
      </c>
      <c r="M347" s="97">
        <v>30</v>
      </c>
      <c r="N347" s="103">
        <v>5504</v>
      </c>
      <c r="O347" s="92">
        <v>1997505.320000001</v>
      </c>
    </row>
    <row r="348" spans="1:15" x14ac:dyDescent="0.35">
      <c r="A348">
        <v>2024</v>
      </c>
      <c r="B348" s="95" t="s">
        <v>5</v>
      </c>
      <c r="C348" t="s">
        <v>44</v>
      </c>
      <c r="D348" s="111">
        <v>34</v>
      </c>
      <c r="E348" s="106">
        <v>39257</v>
      </c>
      <c r="F348" s="99">
        <f t="shared" si="16"/>
        <v>4.8801492751542987</v>
      </c>
      <c r="G348" s="97">
        <v>52</v>
      </c>
      <c r="H348" s="97"/>
      <c r="I348" s="99">
        <f t="shared" si="15"/>
        <v>1154.6176470588234</v>
      </c>
      <c r="J348" s="97">
        <v>10</v>
      </c>
      <c r="K348" s="97">
        <v>39257</v>
      </c>
      <c r="L348" s="102">
        <f t="shared" si="17"/>
        <v>1.4823507372267883E-2</v>
      </c>
      <c r="M348" s="97">
        <v>31</v>
      </c>
      <c r="N348" s="103">
        <v>6967</v>
      </c>
      <c r="O348" s="92">
        <v>2648293.62</v>
      </c>
    </row>
    <row r="349" spans="1:15" x14ac:dyDescent="0.35">
      <c r="A349">
        <v>2024</v>
      </c>
      <c r="B349" s="95" t="s">
        <v>5</v>
      </c>
      <c r="C349" t="s">
        <v>25</v>
      </c>
      <c r="D349" s="111">
        <v>50</v>
      </c>
      <c r="E349" s="106">
        <v>22161.360000000001</v>
      </c>
      <c r="F349" s="99">
        <f t="shared" si="16"/>
        <v>6.6269052352551352</v>
      </c>
      <c r="G349" s="97">
        <v>42</v>
      </c>
      <c r="H349" s="97"/>
      <c r="I349" s="99">
        <f t="shared" si="15"/>
        <v>443.22720000000004</v>
      </c>
      <c r="J349" s="97">
        <v>35</v>
      </c>
      <c r="K349" s="97">
        <v>22161.360000000001</v>
      </c>
      <c r="L349" s="102">
        <f t="shared" si="17"/>
        <v>1.452533854365977E-2</v>
      </c>
      <c r="M349" s="97">
        <v>32</v>
      </c>
      <c r="N349" s="103">
        <v>7545</v>
      </c>
      <c r="O349" s="92">
        <v>1525703.51</v>
      </c>
    </row>
    <row r="350" spans="1:15" x14ac:dyDescent="0.35">
      <c r="A350">
        <v>2024</v>
      </c>
      <c r="B350" s="95" t="s">
        <v>5</v>
      </c>
      <c r="C350" t="s">
        <v>60</v>
      </c>
      <c r="D350" s="111">
        <v>65</v>
      </c>
      <c r="E350" s="106">
        <v>41861.57</v>
      </c>
      <c r="F350" s="99">
        <f t="shared" si="16"/>
        <v>6.8464293237834424</v>
      </c>
      <c r="G350" s="97">
        <v>39</v>
      </c>
      <c r="H350" s="97"/>
      <c r="I350" s="99">
        <f t="shared" si="15"/>
        <v>644.02415384615381</v>
      </c>
      <c r="J350" s="97">
        <v>25</v>
      </c>
      <c r="K350" s="97">
        <v>41861.57</v>
      </c>
      <c r="L350" s="102">
        <f t="shared" si="17"/>
        <v>1.3549147602205412E-2</v>
      </c>
      <c r="M350" s="97">
        <v>33</v>
      </c>
      <c r="N350" s="103">
        <v>9494</v>
      </c>
      <c r="O350" s="92">
        <v>3089609.120000002</v>
      </c>
    </row>
    <row r="351" spans="1:15" x14ac:dyDescent="0.35">
      <c r="A351">
        <v>2024</v>
      </c>
      <c r="B351" s="95" t="s">
        <v>5</v>
      </c>
      <c r="C351" t="s">
        <v>21</v>
      </c>
      <c r="D351" s="111">
        <v>34</v>
      </c>
      <c r="E351" s="106">
        <v>9209.81</v>
      </c>
      <c r="F351" s="99">
        <f t="shared" si="16"/>
        <v>8.4766891049613555</v>
      </c>
      <c r="G351" s="97">
        <v>25</v>
      </c>
      <c r="H351" s="97"/>
      <c r="I351" s="99">
        <f t="shared" si="15"/>
        <v>270.87676470588235</v>
      </c>
      <c r="J351" s="97">
        <v>47</v>
      </c>
      <c r="K351" s="97">
        <v>9209.81</v>
      </c>
      <c r="L351" s="102">
        <f t="shared" si="17"/>
        <v>1.34418576289049E-2</v>
      </c>
      <c r="M351" s="97">
        <v>34</v>
      </c>
      <c r="N351" s="103">
        <v>4011</v>
      </c>
      <c r="O351" s="92">
        <v>685159.01999999955</v>
      </c>
    </row>
    <row r="352" spans="1:15" x14ac:dyDescent="0.35">
      <c r="A352">
        <v>2024</v>
      </c>
      <c r="B352" s="95" t="s">
        <v>5</v>
      </c>
      <c r="C352" t="s">
        <v>55</v>
      </c>
      <c r="D352" s="111">
        <v>28</v>
      </c>
      <c r="E352" s="106">
        <v>22770.74</v>
      </c>
      <c r="F352" s="99">
        <f t="shared" si="16"/>
        <v>4.4101433296582142</v>
      </c>
      <c r="G352" s="97">
        <v>58</v>
      </c>
      <c r="H352" s="97"/>
      <c r="I352" s="99">
        <f t="shared" si="15"/>
        <v>813.24071428571438</v>
      </c>
      <c r="J352" s="97">
        <v>17</v>
      </c>
      <c r="K352" s="97">
        <v>22770.74</v>
      </c>
      <c r="L352" s="102">
        <f t="shared" si="17"/>
        <v>1.1518994657651757E-2</v>
      </c>
      <c r="M352" s="97">
        <v>35</v>
      </c>
      <c r="N352" s="103">
        <v>6349</v>
      </c>
      <c r="O352" s="92">
        <v>1976799.25</v>
      </c>
    </row>
    <row r="353" spans="1:15" x14ac:dyDescent="0.35">
      <c r="A353">
        <v>2024</v>
      </c>
      <c r="B353" s="95" t="s">
        <v>5</v>
      </c>
      <c r="C353" t="s">
        <v>32</v>
      </c>
      <c r="D353" s="111">
        <v>42</v>
      </c>
      <c r="E353" s="106">
        <v>12395.66</v>
      </c>
      <c r="F353" s="99">
        <f t="shared" si="16"/>
        <v>7.0140280561122248</v>
      </c>
      <c r="G353" s="97">
        <v>38</v>
      </c>
      <c r="H353" s="97"/>
      <c r="I353" s="99">
        <f t="shared" si="15"/>
        <v>295.13476190476189</v>
      </c>
      <c r="J353" s="97">
        <v>45</v>
      </c>
      <c r="K353" s="97">
        <v>12395.66</v>
      </c>
      <c r="L353" s="102">
        <f t="shared" si="17"/>
        <v>9.1660955754946684E-3</v>
      </c>
      <c r="M353" s="97">
        <v>36</v>
      </c>
      <c r="N353" s="103">
        <v>5988</v>
      </c>
      <c r="O353" s="92">
        <v>1352338.07</v>
      </c>
    </row>
    <row r="354" spans="1:15" x14ac:dyDescent="0.35">
      <c r="A354">
        <v>2024</v>
      </c>
      <c r="B354" s="95" t="s">
        <v>5</v>
      </c>
      <c r="C354" t="s">
        <v>79</v>
      </c>
      <c r="D354" s="111">
        <v>42</v>
      </c>
      <c r="E354" s="106">
        <v>19126</v>
      </c>
      <c r="F354" s="99">
        <f t="shared" si="16"/>
        <v>3.2490136922719888</v>
      </c>
      <c r="G354" s="97">
        <v>65</v>
      </c>
      <c r="H354" s="97"/>
      <c r="I354" s="99">
        <f t="shared" si="15"/>
        <v>455.38095238095241</v>
      </c>
      <c r="J354" s="97">
        <v>34</v>
      </c>
      <c r="K354" s="97">
        <v>19126</v>
      </c>
      <c r="L354" s="102">
        <f t="shared" si="17"/>
        <v>8.6429545105343158E-3</v>
      </c>
      <c r="M354" s="97">
        <v>37</v>
      </c>
      <c r="N354" s="103">
        <v>12927</v>
      </c>
      <c r="O354" s="92">
        <v>2212900.69</v>
      </c>
    </row>
    <row r="355" spans="1:15" x14ac:dyDescent="0.35">
      <c r="A355">
        <v>2024</v>
      </c>
      <c r="B355" s="95" t="s">
        <v>5</v>
      </c>
      <c r="C355" t="s">
        <v>40</v>
      </c>
      <c r="D355" s="111">
        <v>11</v>
      </c>
      <c r="E355" s="106">
        <v>10636</v>
      </c>
      <c r="F355" s="99">
        <f t="shared" si="16"/>
        <v>1.7046335037966838</v>
      </c>
      <c r="G355" s="97">
        <v>72</v>
      </c>
      <c r="H355" s="97"/>
      <c r="I355" s="99">
        <f t="shared" si="15"/>
        <v>966.90909090909088</v>
      </c>
      <c r="J355" s="97">
        <v>15</v>
      </c>
      <c r="K355" s="97">
        <v>10636</v>
      </c>
      <c r="L355" s="102">
        <f t="shared" si="17"/>
        <v>8.0398143459012288E-3</v>
      </c>
      <c r="M355" s="97">
        <v>38</v>
      </c>
      <c r="N355" s="103">
        <v>6453</v>
      </c>
      <c r="O355" s="92">
        <v>1322916.120000001</v>
      </c>
    </row>
    <row r="356" spans="1:15" x14ac:dyDescent="0.35">
      <c r="A356">
        <v>2024</v>
      </c>
      <c r="B356" s="95" t="s">
        <v>5</v>
      </c>
      <c r="C356" t="s">
        <v>52</v>
      </c>
      <c r="D356" s="111">
        <v>577</v>
      </c>
      <c r="E356" s="106">
        <v>100000</v>
      </c>
      <c r="F356" s="99">
        <f t="shared" si="16"/>
        <v>10.813343328335833</v>
      </c>
      <c r="G356" s="97">
        <v>15</v>
      </c>
      <c r="H356" s="97"/>
      <c r="I356" s="99">
        <f t="shared" si="15"/>
        <v>173.3102253032929</v>
      </c>
      <c r="J356" s="97">
        <v>52</v>
      </c>
      <c r="K356" s="97">
        <v>100000</v>
      </c>
      <c r="L356" s="102">
        <f t="shared" si="17"/>
        <v>7.8692179106563068E-3</v>
      </c>
      <c r="M356" s="97">
        <v>39</v>
      </c>
      <c r="N356" s="103">
        <v>53360</v>
      </c>
      <c r="O356" s="92">
        <v>12707743.15</v>
      </c>
    </row>
    <row r="357" spans="1:15" x14ac:dyDescent="0.35">
      <c r="A357">
        <v>2024</v>
      </c>
      <c r="B357" s="95" t="s">
        <v>5</v>
      </c>
      <c r="C357" t="s">
        <v>36</v>
      </c>
      <c r="D357" s="111">
        <v>20</v>
      </c>
      <c r="E357" s="106">
        <v>6818.37</v>
      </c>
      <c r="F357" s="99">
        <f t="shared" si="16"/>
        <v>2.9824038174768863</v>
      </c>
      <c r="G357" s="97">
        <v>67</v>
      </c>
      <c r="H357" s="97"/>
      <c r="I357" s="99">
        <f t="shared" si="15"/>
        <v>340.91849999999999</v>
      </c>
      <c r="J357" s="97">
        <v>42</v>
      </c>
      <c r="K357" s="97">
        <v>6818.37</v>
      </c>
      <c r="L357" s="102">
        <f t="shared" si="17"/>
        <v>7.8155259985961921E-3</v>
      </c>
      <c r="M357" s="97">
        <v>40</v>
      </c>
      <c r="N357" s="103">
        <v>6706</v>
      </c>
      <c r="O357" s="92">
        <v>872413.45000000007</v>
      </c>
    </row>
    <row r="358" spans="1:15" x14ac:dyDescent="0.35">
      <c r="A358">
        <v>2024</v>
      </c>
      <c r="B358" s="95" t="s">
        <v>5</v>
      </c>
      <c r="C358" t="s">
        <v>58</v>
      </c>
      <c r="D358" s="111">
        <v>76</v>
      </c>
      <c r="E358" s="106">
        <v>25000</v>
      </c>
      <c r="F358" s="99">
        <f t="shared" si="16"/>
        <v>9.4503854762496893</v>
      </c>
      <c r="G358" s="97">
        <v>22</v>
      </c>
      <c r="H358" s="97"/>
      <c r="I358" s="99">
        <f t="shared" si="15"/>
        <v>328.94736842105266</v>
      </c>
      <c r="J358" s="97">
        <v>44</v>
      </c>
      <c r="K358" s="97">
        <v>25000</v>
      </c>
      <c r="L358" s="102">
        <f t="shared" si="17"/>
        <v>7.7279718544050278E-3</v>
      </c>
      <c r="M358" s="97">
        <v>41</v>
      </c>
      <c r="N358" s="103">
        <v>8042</v>
      </c>
      <c r="O358" s="92">
        <v>3235001.4299999978</v>
      </c>
    </row>
    <row r="359" spans="1:15" x14ac:dyDescent="0.35">
      <c r="A359">
        <v>2024</v>
      </c>
      <c r="B359" s="95" t="s">
        <v>5</v>
      </c>
      <c r="C359" t="s">
        <v>50</v>
      </c>
      <c r="D359" s="111">
        <v>18</v>
      </c>
      <c r="E359" s="106">
        <v>9781.57</v>
      </c>
      <c r="F359" s="99">
        <f t="shared" si="16"/>
        <v>3.6630036630036629</v>
      </c>
      <c r="G359" s="97">
        <v>62</v>
      </c>
      <c r="H359" s="97"/>
      <c r="I359" s="99">
        <f t="shared" si="15"/>
        <v>543.42055555555555</v>
      </c>
      <c r="J359" s="97">
        <v>29</v>
      </c>
      <c r="K359" s="97">
        <v>9781.57</v>
      </c>
      <c r="L359" s="102">
        <f t="shared" si="17"/>
        <v>6.9704022441662806E-3</v>
      </c>
      <c r="M359" s="97">
        <v>42</v>
      </c>
      <c r="N359" s="103">
        <v>4914</v>
      </c>
      <c r="O359" s="92">
        <v>1403300.65</v>
      </c>
    </row>
    <row r="360" spans="1:15" x14ac:dyDescent="0.35">
      <c r="A360">
        <v>2024</v>
      </c>
      <c r="B360" s="95" t="s">
        <v>5</v>
      </c>
      <c r="C360" t="s">
        <v>20</v>
      </c>
      <c r="D360" s="111">
        <v>106</v>
      </c>
      <c r="E360" s="106">
        <v>29300</v>
      </c>
      <c r="F360" s="99">
        <f t="shared" si="16"/>
        <v>7.9181295286471949</v>
      </c>
      <c r="G360" s="97">
        <v>28</v>
      </c>
      <c r="H360" s="97"/>
      <c r="I360" s="99">
        <f t="shared" si="15"/>
        <v>276.41509433962267</v>
      </c>
      <c r="J360" s="97">
        <v>46</v>
      </c>
      <c r="K360" s="97">
        <v>29300</v>
      </c>
      <c r="L360" s="102">
        <f t="shared" si="17"/>
        <v>6.7410600389613455E-3</v>
      </c>
      <c r="M360" s="97">
        <v>43</v>
      </c>
      <c r="N360" s="103">
        <v>13387</v>
      </c>
      <c r="O360" s="92">
        <v>4346497.410000002</v>
      </c>
    </row>
    <row r="361" spans="1:15" x14ac:dyDescent="0.35">
      <c r="A361">
        <v>2024</v>
      </c>
      <c r="B361" s="95" t="s">
        <v>5</v>
      </c>
      <c r="C361" t="s">
        <v>61</v>
      </c>
      <c r="D361" s="111">
        <v>163</v>
      </c>
      <c r="E361" s="106">
        <v>31892.400000000001</v>
      </c>
      <c r="F361" s="99">
        <f t="shared" si="16"/>
        <v>12.10905579080306</v>
      </c>
      <c r="G361" s="97">
        <v>13</v>
      </c>
      <c r="H361" s="97"/>
      <c r="I361" s="99">
        <f t="shared" si="15"/>
        <v>195.65889570552147</v>
      </c>
      <c r="J361" s="97">
        <v>51</v>
      </c>
      <c r="K361" s="97">
        <v>31892.400000000001</v>
      </c>
      <c r="L361" s="102">
        <f t="shared" si="17"/>
        <v>6.5155533646638619E-3</v>
      </c>
      <c r="M361" s="97">
        <v>44</v>
      </c>
      <c r="N361" s="103">
        <v>13461</v>
      </c>
      <c r="O361" s="92">
        <v>4894810.6499999994</v>
      </c>
    </row>
    <row r="362" spans="1:15" x14ac:dyDescent="0.35">
      <c r="A362">
        <v>2024</v>
      </c>
      <c r="B362" s="95" t="s">
        <v>5</v>
      </c>
      <c r="C362" t="s">
        <v>89</v>
      </c>
      <c r="D362" s="111">
        <v>42</v>
      </c>
      <c r="E362" s="106">
        <v>9625.4500000000007</v>
      </c>
      <c r="F362" s="99">
        <f t="shared" si="16"/>
        <v>7.2815533980582527</v>
      </c>
      <c r="G362" s="97">
        <v>34</v>
      </c>
      <c r="H362" s="97"/>
      <c r="I362" s="99">
        <f t="shared" si="15"/>
        <v>229.17738095238096</v>
      </c>
      <c r="J362" s="97">
        <v>48</v>
      </c>
      <c r="K362" s="97">
        <v>9625.4500000000007</v>
      </c>
      <c r="L362" s="102">
        <f t="shared" si="17"/>
        <v>6.4183883396839074E-3</v>
      </c>
      <c r="M362" s="97">
        <v>45</v>
      </c>
      <c r="N362" s="103">
        <v>5768</v>
      </c>
      <c r="O362" s="92">
        <v>1499667.75</v>
      </c>
    </row>
    <row r="363" spans="1:15" x14ac:dyDescent="0.35">
      <c r="A363">
        <v>2024</v>
      </c>
      <c r="B363" s="95" t="s">
        <v>5</v>
      </c>
      <c r="C363" t="s">
        <v>86</v>
      </c>
      <c r="D363" s="111">
        <v>24</v>
      </c>
      <c r="E363" s="106">
        <v>25580.34</v>
      </c>
      <c r="F363" s="99">
        <f t="shared" si="16"/>
        <v>1.3921113689095126</v>
      </c>
      <c r="G363" s="97">
        <v>73</v>
      </c>
      <c r="H363" s="97"/>
      <c r="I363" s="99">
        <f t="shared" si="15"/>
        <v>1065.8475000000001</v>
      </c>
      <c r="J363" s="97">
        <v>12</v>
      </c>
      <c r="K363" s="97">
        <v>25580.34</v>
      </c>
      <c r="L363" s="102">
        <f t="shared" si="17"/>
        <v>5.2426699118484988E-3</v>
      </c>
      <c r="M363" s="97">
        <v>46</v>
      </c>
      <c r="N363" s="103">
        <v>17240</v>
      </c>
      <c r="O363" s="92">
        <v>4879258.1700000064</v>
      </c>
    </row>
    <row r="364" spans="1:15" x14ac:dyDescent="0.35">
      <c r="A364">
        <v>2024</v>
      </c>
      <c r="B364" s="95" t="s">
        <v>5</v>
      </c>
      <c r="C364" t="s">
        <v>80</v>
      </c>
      <c r="D364" s="111">
        <v>8</v>
      </c>
      <c r="E364" s="106">
        <v>13507</v>
      </c>
      <c r="F364" s="99">
        <f t="shared" si="16"/>
        <v>1.8713450292397662</v>
      </c>
      <c r="G364" s="97">
        <v>71</v>
      </c>
      <c r="H364" s="97"/>
      <c r="I364" s="99">
        <f t="shared" si="15"/>
        <v>1688.375</v>
      </c>
      <c r="J364" s="97">
        <v>6</v>
      </c>
      <c r="K364" s="97">
        <v>4073</v>
      </c>
      <c r="L364" s="102">
        <f t="shared" si="17"/>
        <v>5.239982110729376E-3</v>
      </c>
      <c r="M364" s="97">
        <v>47</v>
      </c>
      <c r="N364" s="103">
        <v>4275</v>
      </c>
      <c r="O364" s="92">
        <v>777292.73000000021</v>
      </c>
    </row>
    <row r="365" spans="1:15" x14ac:dyDescent="0.35">
      <c r="A365">
        <v>2024</v>
      </c>
      <c r="B365" s="95" t="s">
        <v>5</v>
      </c>
      <c r="C365" t="s">
        <v>69</v>
      </c>
      <c r="D365" s="111">
        <v>99</v>
      </c>
      <c r="E365" s="106">
        <v>11412.2</v>
      </c>
      <c r="F365" s="99">
        <f t="shared" si="16"/>
        <v>20.903716216216218</v>
      </c>
      <c r="G365" s="97">
        <v>5</v>
      </c>
      <c r="H365" s="97"/>
      <c r="I365" s="99">
        <f t="shared" si="15"/>
        <v>115.27474747474749</v>
      </c>
      <c r="J365" s="97">
        <v>54</v>
      </c>
      <c r="K365" s="97">
        <v>11412.2</v>
      </c>
      <c r="L365" s="102">
        <f t="shared" si="17"/>
        <v>5.2281217647068209E-3</v>
      </c>
      <c r="M365" s="97">
        <v>48</v>
      </c>
      <c r="N365" s="103">
        <v>4736</v>
      </c>
      <c r="O365" s="92">
        <v>2182848.9300000011</v>
      </c>
    </row>
    <row r="366" spans="1:15" x14ac:dyDescent="0.35">
      <c r="A366">
        <v>2024</v>
      </c>
      <c r="B366" s="95" t="s">
        <v>5</v>
      </c>
      <c r="C366" t="s">
        <v>64</v>
      </c>
      <c r="D366" s="111">
        <v>87</v>
      </c>
      <c r="E366" s="106">
        <v>12615.22</v>
      </c>
      <c r="F366" s="99">
        <f t="shared" si="16"/>
        <v>3.4972062547734852</v>
      </c>
      <c r="G366" s="97">
        <v>64</v>
      </c>
      <c r="H366" s="97"/>
      <c r="I366" s="99">
        <f t="shared" si="15"/>
        <v>145.00252873563218</v>
      </c>
      <c r="J366" s="97">
        <v>53</v>
      </c>
      <c r="K366" s="97">
        <v>12615.22</v>
      </c>
      <c r="L366" s="102">
        <f t="shared" si="17"/>
        <v>4.569315925896697E-3</v>
      </c>
      <c r="M366" s="97">
        <v>49</v>
      </c>
      <c r="N366" s="103">
        <v>24877</v>
      </c>
      <c r="O366" s="92">
        <v>2760855.2800000031</v>
      </c>
    </row>
    <row r="367" spans="1:15" x14ac:dyDescent="0.35">
      <c r="A367">
        <v>2024</v>
      </c>
      <c r="B367" s="95" t="s">
        <v>5</v>
      </c>
      <c r="C367" t="s">
        <v>66</v>
      </c>
      <c r="D367" s="111">
        <v>16</v>
      </c>
      <c r="E367" s="106">
        <v>6270.06</v>
      </c>
      <c r="F367" s="99">
        <f t="shared" si="16"/>
        <v>2.7369141293191923</v>
      </c>
      <c r="G367" s="97">
        <v>70</v>
      </c>
      <c r="H367" s="97"/>
      <c r="I367" s="99">
        <f t="shared" si="15"/>
        <v>391.87875000000003</v>
      </c>
      <c r="J367" s="97">
        <v>39</v>
      </c>
      <c r="K367" s="97">
        <v>6270.06</v>
      </c>
      <c r="L367" s="102">
        <f t="shared" si="17"/>
        <v>4.3566291669404275E-3</v>
      </c>
      <c r="M367" s="97">
        <v>50</v>
      </c>
      <c r="N367" s="103">
        <v>5846</v>
      </c>
      <c r="O367" s="92">
        <v>1439199.840000001</v>
      </c>
    </row>
    <row r="368" spans="1:15" x14ac:dyDescent="0.35">
      <c r="A368">
        <v>2024</v>
      </c>
      <c r="B368" s="95" t="s">
        <v>5</v>
      </c>
      <c r="C368" t="s">
        <v>48</v>
      </c>
      <c r="D368" s="111">
        <v>1</v>
      </c>
      <c r="E368" s="106">
        <v>1102.55</v>
      </c>
      <c r="F368" s="99">
        <f t="shared" si="16"/>
        <v>0.61500615006150061</v>
      </c>
      <c r="G368" s="97">
        <v>76</v>
      </c>
      <c r="H368" s="97"/>
      <c r="I368" s="99">
        <f t="shared" si="15"/>
        <v>1102.55</v>
      </c>
      <c r="J368" s="97">
        <v>11</v>
      </c>
      <c r="K368" s="97">
        <v>1102.55</v>
      </c>
      <c r="L368" s="102">
        <f t="shared" si="17"/>
        <v>3.800844111096136E-3</v>
      </c>
      <c r="M368" s="97">
        <v>51</v>
      </c>
      <c r="N368" s="103">
        <v>1626</v>
      </c>
      <c r="O368" s="92">
        <v>290080.29999999987</v>
      </c>
    </row>
    <row r="369" spans="1:15" x14ac:dyDescent="0.35">
      <c r="A369">
        <v>2024</v>
      </c>
      <c r="B369" s="95" t="s">
        <v>5</v>
      </c>
      <c r="C369" t="s">
        <v>24</v>
      </c>
      <c r="D369" s="111">
        <v>15</v>
      </c>
      <c r="E369" s="106">
        <v>6622.49</v>
      </c>
      <c r="F369" s="99">
        <f t="shared" si="16"/>
        <v>3.1658927817644575</v>
      </c>
      <c r="G369" s="97">
        <v>66</v>
      </c>
      <c r="H369" s="97"/>
      <c r="I369" s="99">
        <f t="shared" si="15"/>
        <v>441.49933333333331</v>
      </c>
      <c r="J369" s="97">
        <v>36</v>
      </c>
      <c r="K369" s="97">
        <v>6622.49</v>
      </c>
      <c r="L369" s="102">
        <f t="shared" si="17"/>
        <v>3.3631515617039403E-3</v>
      </c>
      <c r="M369" s="97">
        <v>52</v>
      </c>
      <c r="N369" s="103">
        <v>4738</v>
      </c>
      <c r="O369" s="92">
        <v>1969132.19</v>
      </c>
    </row>
    <row r="370" spans="1:15" x14ac:dyDescent="0.35">
      <c r="A370">
        <v>2024</v>
      </c>
      <c r="B370" s="95" t="s">
        <v>5</v>
      </c>
      <c r="C370" t="s">
        <v>46</v>
      </c>
      <c r="D370" s="111">
        <v>44</v>
      </c>
      <c r="E370" s="106">
        <v>9221</v>
      </c>
      <c r="F370" s="99">
        <f t="shared" si="16"/>
        <v>5.4280779669380701</v>
      </c>
      <c r="G370" s="97">
        <v>48</v>
      </c>
      <c r="H370" s="97"/>
      <c r="I370" s="99">
        <f t="shared" si="15"/>
        <v>209.56818181818181</v>
      </c>
      <c r="J370" s="97">
        <v>49</v>
      </c>
      <c r="K370" s="97">
        <v>9221</v>
      </c>
      <c r="L370" s="102">
        <f t="shared" si="17"/>
        <v>3.0688499021552427E-3</v>
      </c>
      <c r="M370" s="97">
        <v>53</v>
      </c>
      <c r="N370" s="103">
        <v>8106</v>
      </c>
      <c r="O370" s="92">
        <v>3004708.6999999979</v>
      </c>
    </row>
    <row r="371" spans="1:15" x14ac:dyDescent="0.35">
      <c r="A371">
        <v>2024</v>
      </c>
      <c r="B371" s="95" t="s">
        <v>5</v>
      </c>
      <c r="C371" t="s">
        <v>19</v>
      </c>
      <c r="D371" s="111">
        <v>107</v>
      </c>
      <c r="E371" s="106">
        <v>10552</v>
      </c>
      <c r="F371" s="99">
        <f t="shared" si="16"/>
        <v>7.1720624706749785</v>
      </c>
      <c r="G371" s="97">
        <v>37</v>
      </c>
      <c r="H371" s="97"/>
      <c r="I371" s="99">
        <f t="shared" si="15"/>
        <v>98.616822429906549</v>
      </c>
      <c r="J371" s="97">
        <v>55</v>
      </c>
      <c r="K371" s="97">
        <v>10552</v>
      </c>
      <c r="L371" s="102">
        <f t="shared" si="17"/>
        <v>2.5380435213466215E-3</v>
      </c>
      <c r="M371" s="97">
        <v>54</v>
      </c>
      <c r="N371" s="103">
        <v>14919</v>
      </c>
      <c r="O371" s="92">
        <v>4157533.1199999978</v>
      </c>
    </row>
    <row r="372" spans="1:15" x14ac:dyDescent="0.35">
      <c r="A372">
        <v>2024</v>
      </c>
      <c r="B372" s="95" t="s">
        <v>5</v>
      </c>
      <c r="C372" t="s">
        <v>31</v>
      </c>
      <c r="D372" s="111">
        <v>38</v>
      </c>
      <c r="E372" s="106">
        <v>3551.37</v>
      </c>
      <c r="F372" s="99">
        <f t="shared" si="16"/>
        <v>8.4388185654008439</v>
      </c>
      <c r="G372" s="97">
        <v>26</v>
      </c>
      <c r="H372" s="97"/>
      <c r="I372" s="99">
        <f t="shared" si="15"/>
        <v>93.457105263157885</v>
      </c>
      <c r="J372" s="97">
        <v>56</v>
      </c>
      <c r="K372" s="97">
        <v>3551.37</v>
      </c>
      <c r="L372" s="102">
        <f t="shared" si="17"/>
        <v>1.8002908989294807E-3</v>
      </c>
      <c r="M372" s="97">
        <v>55</v>
      </c>
      <c r="N372" s="103">
        <v>4503</v>
      </c>
      <c r="O372" s="92">
        <v>1972664.5299999991</v>
      </c>
    </row>
    <row r="373" spans="1:15" x14ac:dyDescent="0.35">
      <c r="A373">
        <v>2024</v>
      </c>
      <c r="B373" s="95" t="s">
        <v>5</v>
      </c>
      <c r="C373" t="s">
        <v>16</v>
      </c>
      <c r="D373" s="111">
        <v>32</v>
      </c>
      <c r="E373" s="106">
        <v>1433</v>
      </c>
      <c r="F373" s="99">
        <f t="shared" si="16"/>
        <v>7.8527607361963199</v>
      </c>
      <c r="G373" s="97">
        <v>30</v>
      </c>
      <c r="H373" s="97"/>
      <c r="I373" s="99">
        <f t="shared" si="15"/>
        <v>44.78125</v>
      </c>
      <c r="J373" s="97">
        <v>59</v>
      </c>
      <c r="K373" s="97">
        <v>1433</v>
      </c>
      <c r="L373" s="102">
        <f t="shared" si="17"/>
        <v>1.2303887263353328E-3</v>
      </c>
      <c r="M373" s="97">
        <v>56</v>
      </c>
      <c r="N373" s="103">
        <v>4075</v>
      </c>
      <c r="O373" s="92">
        <v>1164672.570000001</v>
      </c>
    </row>
    <row r="374" spans="1:15" x14ac:dyDescent="0.35">
      <c r="A374">
        <v>2024</v>
      </c>
      <c r="B374" s="95" t="s">
        <v>5</v>
      </c>
      <c r="C374" t="s">
        <v>82</v>
      </c>
      <c r="D374" s="111">
        <v>28</v>
      </c>
      <c r="E374" s="106">
        <v>1406</v>
      </c>
      <c r="F374" s="99">
        <f t="shared" si="16"/>
        <v>4.7530130707859444</v>
      </c>
      <c r="G374" s="97">
        <v>55</v>
      </c>
      <c r="H374" s="97"/>
      <c r="I374" s="99">
        <f t="shared" si="15"/>
        <v>50.214285714285715</v>
      </c>
      <c r="J374" s="97">
        <v>58</v>
      </c>
      <c r="K374" s="97">
        <v>1406</v>
      </c>
      <c r="L374" s="102">
        <f t="shared" si="17"/>
        <v>8.0682717645963432E-4</v>
      </c>
      <c r="M374" s="97">
        <v>57</v>
      </c>
      <c r="N374" s="103">
        <v>5891</v>
      </c>
      <c r="O374" s="92">
        <v>1742628.459999999</v>
      </c>
    </row>
    <row r="375" spans="1:15" ht="15.5" x14ac:dyDescent="0.35">
      <c r="A375">
        <v>2024</v>
      </c>
      <c r="B375" s="95" t="s">
        <v>5</v>
      </c>
      <c r="C375" s="93" t="s">
        <v>85</v>
      </c>
      <c r="D375" s="111">
        <v>4</v>
      </c>
      <c r="E375" s="106">
        <v>2115.3000000000002</v>
      </c>
      <c r="F375" s="99">
        <f t="shared" si="16"/>
        <v>0.1736940379521473</v>
      </c>
      <c r="G375" s="97">
        <v>78</v>
      </c>
      <c r="H375" s="97"/>
      <c r="I375" s="99">
        <f t="shared" si="15"/>
        <v>528.82500000000005</v>
      </c>
      <c r="J375" s="97">
        <v>30</v>
      </c>
      <c r="K375" s="97">
        <v>2115.3000000000002</v>
      </c>
      <c r="L375" s="102">
        <f t="shared" si="17"/>
        <v>6.449525919598253E-4</v>
      </c>
      <c r="M375" s="97">
        <v>58</v>
      </c>
      <c r="N375" s="103">
        <v>23029</v>
      </c>
      <c r="O375" s="92">
        <v>3279775.950000003</v>
      </c>
    </row>
    <row r="376" spans="1:15" x14ac:dyDescent="0.35">
      <c r="A376">
        <v>2024</v>
      </c>
      <c r="B376" s="95" t="s">
        <v>5</v>
      </c>
      <c r="C376" t="s">
        <v>22</v>
      </c>
      <c r="D376" s="111">
        <v>18</v>
      </c>
      <c r="E376" s="106">
        <v>976</v>
      </c>
      <c r="F376" s="99">
        <f t="shared" si="16"/>
        <v>0.99009900990099009</v>
      </c>
      <c r="G376" s="97">
        <v>75</v>
      </c>
      <c r="H376" s="97"/>
      <c r="I376" s="99">
        <f t="shared" si="15"/>
        <v>54.222222222222221</v>
      </c>
      <c r="J376" s="97">
        <v>57</v>
      </c>
      <c r="K376" s="97">
        <v>976</v>
      </c>
      <c r="L376" s="102">
        <f t="shared" si="17"/>
        <v>3.0413000854876429E-4</v>
      </c>
      <c r="M376" s="97"/>
      <c r="N376" s="103">
        <v>18180</v>
      </c>
      <c r="O376" s="92">
        <v>3209153.8899999992</v>
      </c>
    </row>
    <row r="377" spans="1:15" x14ac:dyDescent="0.35">
      <c r="A377">
        <v>2024</v>
      </c>
      <c r="B377" s="95" t="s">
        <v>5</v>
      </c>
      <c r="C377" t="s">
        <v>68</v>
      </c>
      <c r="D377" s="111">
        <v>0</v>
      </c>
      <c r="E377" s="106">
        <v>0</v>
      </c>
      <c r="F377" s="99">
        <f t="shared" si="16"/>
        <v>0</v>
      </c>
      <c r="G377" s="97">
        <v>79</v>
      </c>
      <c r="H377" s="97"/>
      <c r="I377" s="99">
        <v>0</v>
      </c>
      <c r="J377" s="97"/>
      <c r="K377" s="97">
        <v>0</v>
      </c>
      <c r="L377" s="102">
        <f t="shared" si="17"/>
        <v>0</v>
      </c>
      <c r="M377" s="97"/>
      <c r="N377" s="103">
        <v>92</v>
      </c>
      <c r="O377" s="92">
        <v>9171.7299999999977</v>
      </c>
    </row>
    <row r="378" spans="1:15" x14ac:dyDescent="0.35">
      <c r="A378">
        <v>2024</v>
      </c>
      <c r="B378" s="95" t="s">
        <v>5</v>
      </c>
      <c r="C378" t="s">
        <v>90</v>
      </c>
      <c r="D378" s="111">
        <v>6</v>
      </c>
      <c r="E378" s="106">
        <v>0</v>
      </c>
      <c r="F378" s="99">
        <f t="shared" si="16"/>
        <v>21.660649819494584</v>
      </c>
      <c r="G378" s="97">
        <v>3</v>
      </c>
      <c r="H378" s="97"/>
      <c r="I378" s="99">
        <f t="shared" ref="I378:I396" si="18">E378/D378</f>
        <v>0</v>
      </c>
      <c r="J378" s="97"/>
      <c r="K378" s="97">
        <v>0</v>
      </c>
      <c r="L378" s="102">
        <f t="shared" si="17"/>
        <v>0</v>
      </c>
      <c r="M378" s="97"/>
      <c r="N378" s="103">
        <v>277</v>
      </c>
      <c r="O378" s="92">
        <v>72969.809999999983</v>
      </c>
    </row>
    <row r="379" spans="1:15" x14ac:dyDescent="0.35">
      <c r="A379">
        <v>2024</v>
      </c>
      <c r="B379" s="95" t="s">
        <v>5</v>
      </c>
      <c r="C379" t="s">
        <v>53</v>
      </c>
      <c r="D379" s="111">
        <v>65</v>
      </c>
      <c r="E379" s="106">
        <v>0</v>
      </c>
      <c r="F379" s="99">
        <f t="shared" si="16"/>
        <v>15.091711167866265</v>
      </c>
      <c r="G379" s="97">
        <v>8</v>
      </c>
      <c r="H379" s="97"/>
      <c r="I379" s="99">
        <f t="shared" si="18"/>
        <v>0</v>
      </c>
      <c r="J379" s="97"/>
      <c r="K379" s="97">
        <v>0</v>
      </c>
      <c r="L379" s="102">
        <f t="shared" si="17"/>
        <v>0</v>
      </c>
      <c r="M379" s="97"/>
      <c r="N379" s="103">
        <v>4307</v>
      </c>
      <c r="O379" s="92">
        <v>967798.96000000043</v>
      </c>
    </row>
    <row r="380" spans="1:15" x14ac:dyDescent="0.35">
      <c r="A380">
        <v>2024</v>
      </c>
      <c r="B380" s="95" t="s">
        <v>5</v>
      </c>
      <c r="C380" t="s">
        <v>57</v>
      </c>
      <c r="D380" s="111">
        <v>70</v>
      </c>
      <c r="E380" s="106">
        <v>0</v>
      </c>
      <c r="F380" s="99">
        <f t="shared" si="16"/>
        <v>13.89440254069075</v>
      </c>
      <c r="G380" s="97">
        <v>10</v>
      </c>
      <c r="H380" s="97"/>
      <c r="I380" s="99">
        <f t="shared" si="18"/>
        <v>0</v>
      </c>
      <c r="J380" s="97"/>
      <c r="K380" s="97">
        <v>0</v>
      </c>
      <c r="L380" s="102">
        <f t="shared" si="17"/>
        <v>0</v>
      </c>
      <c r="M380" s="97"/>
      <c r="N380" s="103">
        <v>5038</v>
      </c>
      <c r="O380" s="92">
        <v>1337550.060000001</v>
      </c>
    </row>
    <row r="381" spans="1:15" x14ac:dyDescent="0.35">
      <c r="A381">
        <v>2024</v>
      </c>
      <c r="B381" s="95" t="s">
        <v>5</v>
      </c>
      <c r="C381" t="s">
        <v>0</v>
      </c>
      <c r="D381" s="111">
        <v>326</v>
      </c>
      <c r="E381" s="106">
        <v>0</v>
      </c>
      <c r="F381" s="99">
        <f t="shared" si="16"/>
        <v>10.763693994122891</v>
      </c>
      <c r="G381" s="97">
        <v>16</v>
      </c>
      <c r="H381" s="97"/>
      <c r="I381" s="99">
        <f t="shared" si="18"/>
        <v>0</v>
      </c>
      <c r="J381" s="97"/>
      <c r="K381" s="97">
        <v>0</v>
      </c>
      <c r="L381" s="102">
        <f t="shared" si="17"/>
        <v>0</v>
      </c>
      <c r="M381" s="97"/>
      <c r="N381" s="103">
        <v>30287</v>
      </c>
      <c r="O381" s="92">
        <v>6790120.8300000019</v>
      </c>
    </row>
    <row r="382" spans="1:15" x14ac:dyDescent="0.35">
      <c r="A382">
        <v>2024</v>
      </c>
      <c r="B382" s="95" t="s">
        <v>5</v>
      </c>
      <c r="C382" t="s">
        <v>49</v>
      </c>
      <c r="D382" s="111">
        <v>73</v>
      </c>
      <c r="E382" s="106">
        <v>0</v>
      </c>
      <c r="F382" s="99">
        <f t="shared" si="16"/>
        <v>10.286036353388756</v>
      </c>
      <c r="G382" s="97">
        <v>17</v>
      </c>
      <c r="H382" s="97"/>
      <c r="I382" s="99">
        <f t="shared" si="18"/>
        <v>0</v>
      </c>
      <c r="J382" s="97"/>
      <c r="K382" s="97">
        <v>0</v>
      </c>
      <c r="L382" s="102">
        <f t="shared" si="17"/>
        <v>0</v>
      </c>
      <c r="M382" s="97"/>
      <c r="N382" s="103">
        <v>7097</v>
      </c>
      <c r="O382" s="92">
        <v>2249936.3899999978</v>
      </c>
    </row>
    <row r="383" spans="1:15" x14ac:dyDescent="0.35">
      <c r="A383">
        <v>2024</v>
      </c>
      <c r="B383" s="95" t="s">
        <v>5</v>
      </c>
      <c r="C383" t="s">
        <v>18</v>
      </c>
      <c r="D383" s="111">
        <v>38</v>
      </c>
      <c r="E383" s="106">
        <v>0</v>
      </c>
      <c r="F383" s="99">
        <f t="shared" si="16"/>
        <v>9.2479922122170848</v>
      </c>
      <c r="G383" s="97">
        <v>23</v>
      </c>
      <c r="H383" s="97"/>
      <c r="I383" s="99">
        <f t="shared" si="18"/>
        <v>0</v>
      </c>
      <c r="J383" s="97"/>
      <c r="K383" s="97">
        <v>0</v>
      </c>
      <c r="L383" s="102">
        <f t="shared" si="17"/>
        <v>0</v>
      </c>
      <c r="M383" s="97"/>
      <c r="N383" s="103">
        <v>4109</v>
      </c>
      <c r="O383" s="92">
        <v>1004397.41</v>
      </c>
    </row>
    <row r="384" spans="1:15" x14ac:dyDescent="0.35">
      <c r="A384">
        <v>2024</v>
      </c>
      <c r="B384" s="95" t="s">
        <v>5</v>
      </c>
      <c r="C384" t="s">
        <v>62</v>
      </c>
      <c r="D384" s="111">
        <v>380</v>
      </c>
      <c r="E384" s="106">
        <v>0</v>
      </c>
      <c r="F384" s="99">
        <f t="shared" si="16"/>
        <v>7.210489364528188</v>
      </c>
      <c r="G384" s="97">
        <v>35</v>
      </c>
      <c r="H384" s="97"/>
      <c r="I384" s="99">
        <f t="shared" si="18"/>
        <v>0</v>
      </c>
      <c r="J384" s="97"/>
      <c r="K384" s="97">
        <v>0</v>
      </c>
      <c r="L384" s="102">
        <f t="shared" si="17"/>
        <v>0</v>
      </c>
      <c r="M384" s="97"/>
      <c r="N384" s="103">
        <v>52701</v>
      </c>
      <c r="O384" s="92">
        <v>13874495.54000001</v>
      </c>
    </row>
    <row r="385" spans="1:15" x14ac:dyDescent="0.35">
      <c r="A385">
        <v>2024</v>
      </c>
      <c r="B385" s="95" t="s">
        <v>5</v>
      </c>
      <c r="C385" t="s">
        <v>43</v>
      </c>
      <c r="D385" s="111">
        <v>82</v>
      </c>
      <c r="E385" s="106">
        <v>0</v>
      </c>
      <c r="F385" s="99">
        <f t="shared" si="16"/>
        <v>5.9248554913294793</v>
      </c>
      <c r="G385" s="97">
        <v>47</v>
      </c>
      <c r="H385" s="97"/>
      <c r="I385" s="99">
        <f t="shared" si="18"/>
        <v>0</v>
      </c>
      <c r="J385" s="97"/>
      <c r="K385" s="97">
        <v>0</v>
      </c>
      <c r="L385" s="102">
        <f t="shared" si="17"/>
        <v>0</v>
      </c>
      <c r="M385" s="97"/>
      <c r="N385" s="103">
        <v>13840</v>
      </c>
      <c r="O385" s="92">
        <v>2831687.46</v>
      </c>
    </row>
    <row r="386" spans="1:15" x14ac:dyDescent="0.35">
      <c r="A386">
        <v>2024</v>
      </c>
      <c r="B386" s="95" t="s">
        <v>5</v>
      </c>
      <c r="C386" t="s">
        <v>26</v>
      </c>
      <c r="D386" s="111">
        <v>70</v>
      </c>
      <c r="E386" s="106">
        <v>0</v>
      </c>
      <c r="F386" s="99">
        <f t="shared" ref="F386:F449" si="19">(D386/N386)*1000</f>
        <v>5.401651361987807</v>
      </c>
      <c r="G386" s="97">
        <v>50</v>
      </c>
      <c r="H386" s="97"/>
      <c r="I386" s="99">
        <f t="shared" si="18"/>
        <v>0</v>
      </c>
      <c r="J386" s="97"/>
      <c r="K386" s="97">
        <v>0</v>
      </c>
      <c r="L386" s="102">
        <f t="shared" ref="L386:L449" si="20">K386/O386</f>
        <v>0</v>
      </c>
      <c r="M386" s="97"/>
      <c r="N386" s="103">
        <v>12959</v>
      </c>
      <c r="O386" s="92">
        <v>3877545.7900000019</v>
      </c>
    </row>
    <row r="387" spans="1:15" x14ac:dyDescent="0.35">
      <c r="A387">
        <v>2024</v>
      </c>
      <c r="B387" s="95" t="s">
        <v>5</v>
      </c>
      <c r="C387" t="s">
        <v>78</v>
      </c>
      <c r="D387" s="111">
        <v>519</v>
      </c>
      <c r="E387" s="106">
        <v>0</v>
      </c>
      <c r="F387" s="99">
        <f t="shared" si="19"/>
        <v>5.1376473732664154</v>
      </c>
      <c r="G387" s="97">
        <v>51</v>
      </c>
      <c r="H387" s="97"/>
      <c r="I387" s="99">
        <f t="shared" si="18"/>
        <v>0</v>
      </c>
      <c r="J387" s="97"/>
      <c r="K387" s="97">
        <v>0</v>
      </c>
      <c r="L387" s="102">
        <f t="shared" si="20"/>
        <v>0</v>
      </c>
      <c r="M387" s="97"/>
      <c r="N387" s="103">
        <v>101019</v>
      </c>
      <c r="O387" s="92">
        <v>26283762.09</v>
      </c>
    </row>
    <row r="388" spans="1:15" x14ac:dyDescent="0.35">
      <c r="A388">
        <v>2024</v>
      </c>
      <c r="B388" s="95" t="s">
        <v>5</v>
      </c>
      <c r="C388" t="s">
        <v>37</v>
      </c>
      <c r="D388" s="111">
        <v>38</v>
      </c>
      <c r="E388" s="106">
        <v>0</v>
      </c>
      <c r="F388" s="99">
        <f t="shared" si="19"/>
        <v>4.841997961264016</v>
      </c>
      <c r="G388" s="97">
        <v>53</v>
      </c>
      <c r="H388" s="97"/>
      <c r="I388" s="99">
        <f t="shared" si="18"/>
        <v>0</v>
      </c>
      <c r="J388" s="97"/>
      <c r="K388" s="97">
        <v>0</v>
      </c>
      <c r="L388" s="102">
        <f t="shared" si="20"/>
        <v>0</v>
      </c>
      <c r="M388" s="97"/>
      <c r="N388" s="103">
        <v>7848</v>
      </c>
      <c r="O388" s="92">
        <v>1772078.080000001</v>
      </c>
    </row>
    <row r="389" spans="1:15" x14ac:dyDescent="0.35">
      <c r="A389">
        <v>2024</v>
      </c>
      <c r="B389" s="95" t="s">
        <v>5</v>
      </c>
      <c r="C389" t="s">
        <v>45</v>
      </c>
      <c r="D389" s="111">
        <v>24</v>
      </c>
      <c r="E389" s="106">
        <v>0</v>
      </c>
      <c r="F389" s="99">
        <f t="shared" si="19"/>
        <v>4.8028817290374226</v>
      </c>
      <c r="G389" s="97">
        <v>54</v>
      </c>
      <c r="H389" s="97"/>
      <c r="I389" s="99">
        <f t="shared" si="18"/>
        <v>0</v>
      </c>
      <c r="J389" s="97"/>
      <c r="K389" s="97">
        <v>0</v>
      </c>
      <c r="L389" s="102">
        <f t="shared" si="20"/>
        <v>0</v>
      </c>
      <c r="M389" s="97"/>
      <c r="N389" s="103">
        <v>4997</v>
      </c>
      <c r="O389" s="92">
        <v>1338701.0499999991</v>
      </c>
    </row>
    <row r="390" spans="1:15" x14ac:dyDescent="0.35">
      <c r="A390">
        <v>2024</v>
      </c>
      <c r="B390" s="95" t="s">
        <v>5</v>
      </c>
      <c r="C390" t="s">
        <v>54</v>
      </c>
      <c r="D390" s="111">
        <v>18</v>
      </c>
      <c r="E390" s="106">
        <v>0</v>
      </c>
      <c r="F390" s="99">
        <f t="shared" si="19"/>
        <v>4.1039671682626535</v>
      </c>
      <c r="G390" s="97">
        <v>59</v>
      </c>
      <c r="H390" s="97"/>
      <c r="I390" s="99">
        <f t="shared" si="18"/>
        <v>0</v>
      </c>
      <c r="J390" s="97"/>
      <c r="K390" s="97">
        <v>0</v>
      </c>
      <c r="L390" s="102">
        <f t="shared" si="20"/>
        <v>0</v>
      </c>
      <c r="M390" s="97"/>
      <c r="N390" s="103">
        <v>4386</v>
      </c>
      <c r="O390" s="92">
        <v>747699.22000000009</v>
      </c>
    </row>
    <row r="391" spans="1:15" x14ac:dyDescent="0.35">
      <c r="A391">
        <v>2024</v>
      </c>
      <c r="B391" s="95" t="s">
        <v>5</v>
      </c>
      <c r="C391" t="s">
        <v>41</v>
      </c>
      <c r="D391" s="111">
        <v>10</v>
      </c>
      <c r="E391" s="106">
        <v>0</v>
      </c>
      <c r="F391" s="99">
        <f t="shared" si="19"/>
        <v>3.9651070578905627</v>
      </c>
      <c r="G391" s="97">
        <v>61</v>
      </c>
      <c r="H391" s="97"/>
      <c r="I391" s="99">
        <f t="shared" si="18"/>
        <v>0</v>
      </c>
      <c r="J391" s="97"/>
      <c r="K391" s="97">
        <v>0</v>
      </c>
      <c r="L391" s="102">
        <f t="shared" si="20"/>
        <v>0</v>
      </c>
      <c r="M391" s="97"/>
      <c r="N391" s="103">
        <v>2522</v>
      </c>
      <c r="O391" s="92">
        <v>841767.19</v>
      </c>
    </row>
    <row r="392" spans="1:15" x14ac:dyDescent="0.35">
      <c r="A392">
        <v>2024</v>
      </c>
      <c r="B392" s="95" t="s">
        <v>5</v>
      </c>
      <c r="C392" t="s">
        <v>75</v>
      </c>
      <c r="D392" s="111">
        <v>44</v>
      </c>
      <c r="E392" s="106">
        <v>0</v>
      </c>
      <c r="F392" s="99">
        <f t="shared" si="19"/>
        <v>3.5569927243330639</v>
      </c>
      <c r="G392" s="97">
        <v>63</v>
      </c>
      <c r="H392" s="97"/>
      <c r="I392" s="99">
        <f t="shared" si="18"/>
        <v>0</v>
      </c>
      <c r="J392" s="97"/>
      <c r="K392" s="97">
        <v>0</v>
      </c>
      <c r="L392" s="102">
        <f t="shared" si="20"/>
        <v>0</v>
      </c>
      <c r="M392" s="97"/>
      <c r="N392" s="103">
        <v>12370</v>
      </c>
      <c r="O392" s="92">
        <v>3157137.3499999992</v>
      </c>
    </row>
    <row r="393" spans="1:15" x14ac:dyDescent="0.35">
      <c r="A393">
        <v>2024</v>
      </c>
      <c r="B393" s="95" t="s">
        <v>5</v>
      </c>
      <c r="C393" t="s">
        <v>29</v>
      </c>
      <c r="D393" s="111">
        <v>14</v>
      </c>
      <c r="E393" s="106">
        <v>0</v>
      </c>
      <c r="F393" s="99">
        <f t="shared" si="19"/>
        <v>2.9768233042738679</v>
      </c>
      <c r="G393" s="97">
        <v>68</v>
      </c>
      <c r="H393" s="97"/>
      <c r="I393" s="99">
        <f t="shared" si="18"/>
        <v>0</v>
      </c>
      <c r="J393" s="97"/>
      <c r="K393" s="97">
        <v>0</v>
      </c>
      <c r="L393" s="102">
        <f t="shared" si="20"/>
        <v>0</v>
      </c>
      <c r="M393" s="97"/>
      <c r="N393" s="103">
        <v>4703</v>
      </c>
      <c r="O393" s="92">
        <v>1016533.13</v>
      </c>
    </row>
    <row r="394" spans="1:15" x14ac:dyDescent="0.35">
      <c r="A394">
        <v>2024</v>
      </c>
      <c r="B394" s="95" t="s">
        <v>5</v>
      </c>
      <c r="C394" t="s">
        <v>71</v>
      </c>
      <c r="D394" s="111">
        <v>13</v>
      </c>
      <c r="E394" s="106">
        <v>0</v>
      </c>
      <c r="F394" s="99">
        <f t="shared" si="19"/>
        <v>2.9626253418413855</v>
      </c>
      <c r="G394" s="97">
        <v>69</v>
      </c>
      <c r="H394" s="97"/>
      <c r="I394" s="99">
        <f t="shared" si="18"/>
        <v>0</v>
      </c>
      <c r="J394" s="97"/>
      <c r="K394" s="97">
        <v>0</v>
      </c>
      <c r="L394" s="102">
        <f t="shared" si="20"/>
        <v>0</v>
      </c>
      <c r="M394" s="97"/>
      <c r="N394" s="103">
        <v>4388</v>
      </c>
      <c r="O394" s="92">
        <v>1556186.44</v>
      </c>
    </row>
    <row r="395" spans="1:15" x14ac:dyDescent="0.35">
      <c r="A395">
        <v>2024</v>
      </c>
      <c r="B395" s="95" t="s">
        <v>5</v>
      </c>
      <c r="C395" t="s">
        <v>28</v>
      </c>
      <c r="D395" s="111">
        <v>10</v>
      </c>
      <c r="E395" s="106">
        <v>0</v>
      </c>
      <c r="F395" s="99">
        <f t="shared" si="19"/>
        <v>1.142334932602239</v>
      </c>
      <c r="G395" s="97">
        <v>74</v>
      </c>
      <c r="H395" s="97"/>
      <c r="I395" s="99">
        <f t="shared" si="18"/>
        <v>0</v>
      </c>
      <c r="J395" s="97"/>
      <c r="K395" s="97">
        <v>0</v>
      </c>
      <c r="L395" s="102">
        <f t="shared" si="20"/>
        <v>0</v>
      </c>
      <c r="M395" s="97"/>
      <c r="N395" s="103">
        <v>8754</v>
      </c>
      <c r="O395" s="92">
        <v>2453484.1199999978</v>
      </c>
    </row>
    <row r="396" spans="1:15" x14ac:dyDescent="0.35">
      <c r="A396">
        <v>2024</v>
      </c>
      <c r="B396" s="95" t="s">
        <v>5</v>
      </c>
      <c r="C396" t="s">
        <v>77</v>
      </c>
      <c r="D396" s="111">
        <v>5</v>
      </c>
      <c r="E396" s="106">
        <v>0</v>
      </c>
      <c r="F396" s="99">
        <f t="shared" si="19"/>
        <v>0.45114138771090856</v>
      </c>
      <c r="G396" s="97">
        <v>77</v>
      </c>
      <c r="H396" s="97"/>
      <c r="I396" s="99">
        <f t="shared" si="18"/>
        <v>0</v>
      </c>
      <c r="J396" s="97"/>
      <c r="K396" s="97">
        <v>0</v>
      </c>
      <c r="L396" s="102">
        <f t="shared" si="20"/>
        <v>0</v>
      </c>
      <c r="M396" s="97"/>
      <c r="N396" s="103">
        <v>11083</v>
      </c>
      <c r="O396" s="92">
        <v>3929098.15</v>
      </c>
    </row>
    <row r="397" spans="1:15" x14ac:dyDescent="0.35">
      <c r="A397">
        <v>2024</v>
      </c>
      <c r="B397" s="95" t="s">
        <v>6</v>
      </c>
      <c r="C397" t="s">
        <v>88</v>
      </c>
      <c r="D397" s="97">
        <v>27</v>
      </c>
      <c r="E397" s="109">
        <v>0</v>
      </c>
      <c r="F397" s="99">
        <f t="shared" si="19"/>
        <v>3.9694207586004122</v>
      </c>
      <c r="G397" s="97">
        <v>5</v>
      </c>
      <c r="H397" s="97">
        <v>0</v>
      </c>
      <c r="I397" s="101">
        <v>0</v>
      </c>
      <c r="J397" s="97">
        <v>79</v>
      </c>
      <c r="K397" s="109">
        <v>0</v>
      </c>
      <c r="L397" s="102">
        <f t="shared" si="20"/>
        <v>0</v>
      </c>
      <c r="M397" s="97"/>
      <c r="N397" s="103">
        <v>6802</v>
      </c>
      <c r="O397" s="92">
        <v>3092114.2199999979</v>
      </c>
    </row>
    <row r="398" spans="1:15" x14ac:dyDescent="0.35">
      <c r="A398">
        <v>2024</v>
      </c>
      <c r="B398" s="95" t="s">
        <v>6</v>
      </c>
      <c r="C398" t="s">
        <v>26</v>
      </c>
      <c r="D398" s="97">
        <v>26</v>
      </c>
      <c r="E398" s="109">
        <v>0</v>
      </c>
      <c r="F398" s="99">
        <f t="shared" si="19"/>
        <v>2.0063276487383286</v>
      </c>
      <c r="G398" s="97">
        <v>15</v>
      </c>
      <c r="H398" s="97">
        <v>0</v>
      </c>
      <c r="I398" s="101">
        <v>0</v>
      </c>
      <c r="J398" s="97">
        <v>78</v>
      </c>
      <c r="K398" s="109">
        <v>0</v>
      </c>
      <c r="L398" s="102">
        <f t="shared" si="20"/>
        <v>0</v>
      </c>
      <c r="M398" s="97"/>
      <c r="N398" s="103">
        <v>12959</v>
      </c>
      <c r="O398" s="92">
        <v>3877545.7900000019</v>
      </c>
    </row>
    <row r="399" spans="1:15" x14ac:dyDescent="0.35">
      <c r="A399">
        <v>2024</v>
      </c>
      <c r="B399" s="95" t="s">
        <v>6</v>
      </c>
      <c r="C399" t="s">
        <v>42</v>
      </c>
      <c r="D399" s="97">
        <v>3</v>
      </c>
      <c r="E399" s="109">
        <v>0</v>
      </c>
      <c r="F399" s="99">
        <f t="shared" si="19"/>
        <v>0.51361068310220859</v>
      </c>
      <c r="G399" s="97">
        <v>56</v>
      </c>
      <c r="H399" s="97">
        <v>0</v>
      </c>
      <c r="I399" s="101">
        <v>0</v>
      </c>
      <c r="J399" s="97">
        <v>77</v>
      </c>
      <c r="K399" s="109">
        <v>0</v>
      </c>
      <c r="L399" s="102">
        <f t="shared" si="20"/>
        <v>0</v>
      </c>
      <c r="M399" s="97"/>
      <c r="N399" s="103">
        <v>5841</v>
      </c>
      <c r="O399" s="92">
        <v>800161.29999999958</v>
      </c>
    </row>
    <row r="400" spans="1:15" x14ac:dyDescent="0.35">
      <c r="A400">
        <v>2024</v>
      </c>
      <c r="B400" s="95" t="s">
        <v>6</v>
      </c>
      <c r="C400" t="s">
        <v>16</v>
      </c>
      <c r="D400" s="97">
        <v>0</v>
      </c>
      <c r="E400" s="109">
        <v>0</v>
      </c>
      <c r="F400" s="99">
        <f t="shared" si="19"/>
        <v>0</v>
      </c>
      <c r="G400" s="97">
        <v>68</v>
      </c>
      <c r="H400" s="97">
        <v>0</v>
      </c>
      <c r="I400" s="101">
        <v>0</v>
      </c>
      <c r="J400" s="97">
        <v>76</v>
      </c>
      <c r="K400" s="109">
        <v>0</v>
      </c>
      <c r="L400" s="102">
        <f t="shared" si="20"/>
        <v>0</v>
      </c>
      <c r="M400" s="97"/>
      <c r="N400" s="103">
        <v>4075</v>
      </c>
      <c r="O400" s="92">
        <v>1164672.570000001</v>
      </c>
    </row>
    <row r="401" spans="1:15" x14ac:dyDescent="0.35">
      <c r="A401">
        <v>2024</v>
      </c>
      <c r="B401" s="95" t="s">
        <v>6</v>
      </c>
      <c r="C401" t="s">
        <v>21</v>
      </c>
      <c r="D401" s="97">
        <v>0</v>
      </c>
      <c r="E401" s="109">
        <v>0</v>
      </c>
      <c r="F401" s="99">
        <f t="shared" si="19"/>
        <v>0</v>
      </c>
      <c r="G401" s="97">
        <v>69</v>
      </c>
      <c r="H401" s="97">
        <v>0</v>
      </c>
      <c r="I401" s="101">
        <v>0</v>
      </c>
      <c r="J401" s="97">
        <v>75</v>
      </c>
      <c r="K401" s="109">
        <v>0</v>
      </c>
      <c r="L401" s="102">
        <f t="shared" si="20"/>
        <v>0</v>
      </c>
      <c r="M401" s="97"/>
      <c r="N401" s="103">
        <v>4011</v>
      </c>
      <c r="O401" s="92">
        <v>685159.01999999955</v>
      </c>
    </row>
    <row r="402" spans="1:15" x14ac:dyDescent="0.35">
      <c r="A402">
        <v>2024</v>
      </c>
      <c r="B402" s="95" t="s">
        <v>6</v>
      </c>
      <c r="C402" t="s">
        <v>32</v>
      </c>
      <c r="D402" s="97">
        <v>0</v>
      </c>
      <c r="E402" s="109">
        <v>0</v>
      </c>
      <c r="F402" s="99">
        <f t="shared" si="19"/>
        <v>0</v>
      </c>
      <c r="G402" s="97">
        <v>70</v>
      </c>
      <c r="H402" s="97">
        <v>0</v>
      </c>
      <c r="I402" s="101">
        <v>0</v>
      </c>
      <c r="J402" s="97">
        <v>74</v>
      </c>
      <c r="K402" s="109">
        <v>0</v>
      </c>
      <c r="L402" s="102">
        <f t="shared" si="20"/>
        <v>0</v>
      </c>
      <c r="M402" s="97"/>
      <c r="N402" s="103">
        <v>5988</v>
      </c>
      <c r="O402" s="92">
        <v>1352338.07</v>
      </c>
    </row>
    <row r="403" spans="1:15" x14ac:dyDescent="0.35">
      <c r="A403">
        <v>2024</v>
      </c>
      <c r="B403" s="95" t="s">
        <v>6</v>
      </c>
      <c r="C403" t="s">
        <v>33</v>
      </c>
      <c r="D403" s="97">
        <v>0</v>
      </c>
      <c r="E403" s="109">
        <v>0</v>
      </c>
      <c r="F403" s="99">
        <f t="shared" si="19"/>
        <v>0</v>
      </c>
      <c r="G403" s="97">
        <v>71</v>
      </c>
      <c r="H403" s="97">
        <v>0</v>
      </c>
      <c r="I403" s="101">
        <v>0</v>
      </c>
      <c r="J403" s="97">
        <v>73</v>
      </c>
      <c r="K403" s="109">
        <v>0</v>
      </c>
      <c r="L403" s="102">
        <f t="shared" si="20"/>
        <v>0</v>
      </c>
      <c r="M403" s="97"/>
      <c r="N403" s="103">
        <v>5504</v>
      </c>
      <c r="O403" s="92">
        <v>1997505.320000001</v>
      </c>
    </row>
    <row r="404" spans="1:15" x14ac:dyDescent="0.35">
      <c r="A404">
        <v>2024</v>
      </c>
      <c r="B404" s="95" t="s">
        <v>6</v>
      </c>
      <c r="C404" t="s">
        <v>35</v>
      </c>
      <c r="D404" s="97">
        <v>0</v>
      </c>
      <c r="E404" s="109">
        <v>0</v>
      </c>
      <c r="F404" s="99">
        <f t="shared" si="19"/>
        <v>0</v>
      </c>
      <c r="G404" s="97">
        <v>72</v>
      </c>
      <c r="H404" s="97">
        <v>0</v>
      </c>
      <c r="I404" s="101">
        <v>0</v>
      </c>
      <c r="J404" s="97">
        <v>72</v>
      </c>
      <c r="K404" s="109">
        <v>0</v>
      </c>
      <c r="L404" s="102">
        <f t="shared" si="20"/>
        <v>0</v>
      </c>
      <c r="M404" s="97"/>
      <c r="N404" s="103">
        <v>516</v>
      </c>
      <c r="O404" s="92">
        <v>345064.3299999999</v>
      </c>
    </row>
    <row r="405" spans="1:15" x14ac:dyDescent="0.35">
      <c r="A405">
        <v>2024</v>
      </c>
      <c r="B405" s="95" t="s">
        <v>6</v>
      </c>
      <c r="C405" t="s">
        <v>41</v>
      </c>
      <c r="D405" s="97">
        <v>0</v>
      </c>
      <c r="E405" s="109">
        <v>0</v>
      </c>
      <c r="F405" s="99">
        <f t="shared" si="19"/>
        <v>0</v>
      </c>
      <c r="G405" s="97">
        <v>73</v>
      </c>
      <c r="H405" s="97">
        <v>0</v>
      </c>
      <c r="I405" s="101">
        <v>0</v>
      </c>
      <c r="J405" s="97">
        <v>71</v>
      </c>
      <c r="K405" s="109">
        <v>0</v>
      </c>
      <c r="L405" s="102">
        <f t="shared" si="20"/>
        <v>0</v>
      </c>
      <c r="M405" s="97"/>
      <c r="N405" s="103">
        <v>2522</v>
      </c>
      <c r="O405" s="92">
        <v>841767.19</v>
      </c>
    </row>
    <row r="406" spans="1:15" x14ac:dyDescent="0.35">
      <c r="A406">
        <v>2024</v>
      </c>
      <c r="B406" s="95" t="s">
        <v>6</v>
      </c>
      <c r="C406" t="s">
        <v>48</v>
      </c>
      <c r="D406" s="97">
        <v>0</v>
      </c>
      <c r="E406" s="109">
        <v>0</v>
      </c>
      <c r="F406" s="99">
        <f t="shared" si="19"/>
        <v>0</v>
      </c>
      <c r="G406" s="97">
        <v>74</v>
      </c>
      <c r="H406" s="97">
        <v>0</v>
      </c>
      <c r="I406" s="101">
        <v>0</v>
      </c>
      <c r="J406" s="97">
        <v>70</v>
      </c>
      <c r="K406" s="109">
        <v>0</v>
      </c>
      <c r="L406" s="102">
        <f t="shared" si="20"/>
        <v>0</v>
      </c>
      <c r="M406" s="97"/>
      <c r="N406" s="103">
        <v>1626</v>
      </c>
      <c r="O406" s="92">
        <v>290080.29999999987</v>
      </c>
    </row>
    <row r="407" spans="1:15" x14ac:dyDescent="0.35">
      <c r="A407">
        <v>2024</v>
      </c>
      <c r="B407" s="95" t="s">
        <v>6</v>
      </c>
      <c r="C407" t="s">
        <v>53</v>
      </c>
      <c r="D407" s="97">
        <v>0</v>
      </c>
      <c r="E407" s="109">
        <v>0</v>
      </c>
      <c r="F407" s="99">
        <f t="shared" si="19"/>
        <v>0</v>
      </c>
      <c r="G407" s="97">
        <v>75</v>
      </c>
      <c r="H407" s="97">
        <v>0</v>
      </c>
      <c r="I407" s="101">
        <v>0</v>
      </c>
      <c r="J407" s="97">
        <v>69</v>
      </c>
      <c r="K407" s="109">
        <v>0</v>
      </c>
      <c r="L407" s="102">
        <f t="shared" si="20"/>
        <v>0</v>
      </c>
      <c r="M407" s="97"/>
      <c r="N407" s="103">
        <v>4307</v>
      </c>
      <c r="O407" s="92">
        <v>967798.96000000043</v>
      </c>
    </row>
    <row r="408" spans="1:15" x14ac:dyDescent="0.35">
      <c r="A408">
        <v>2024</v>
      </c>
      <c r="B408" s="95" t="s">
        <v>6</v>
      </c>
      <c r="C408" t="s">
        <v>68</v>
      </c>
      <c r="D408" s="97">
        <v>0</v>
      </c>
      <c r="E408" s="109">
        <v>0</v>
      </c>
      <c r="F408" s="99">
        <f t="shared" si="19"/>
        <v>0</v>
      </c>
      <c r="G408" s="97">
        <v>76</v>
      </c>
      <c r="H408" s="97">
        <v>0</v>
      </c>
      <c r="I408" s="101">
        <v>0</v>
      </c>
      <c r="J408" s="97">
        <v>68</v>
      </c>
      <c r="K408" s="109">
        <v>0</v>
      </c>
      <c r="L408" s="102">
        <f t="shared" si="20"/>
        <v>0</v>
      </c>
      <c r="M408" s="97"/>
      <c r="N408" s="103">
        <v>92</v>
      </c>
      <c r="O408" s="92">
        <v>9171.7299999999977</v>
      </c>
    </row>
    <row r="409" spans="1:15" x14ac:dyDescent="0.35">
      <c r="A409">
        <v>2024</v>
      </c>
      <c r="B409" s="95" t="s">
        <v>6</v>
      </c>
      <c r="C409" t="s">
        <v>74</v>
      </c>
      <c r="D409" s="97">
        <v>0</v>
      </c>
      <c r="E409" s="109">
        <v>0</v>
      </c>
      <c r="F409" s="99">
        <f t="shared" si="19"/>
        <v>0</v>
      </c>
      <c r="G409" s="97">
        <v>77</v>
      </c>
      <c r="H409" s="97">
        <v>0</v>
      </c>
      <c r="I409" s="101">
        <v>0</v>
      </c>
      <c r="J409" s="97">
        <v>67</v>
      </c>
      <c r="K409" s="109">
        <v>0</v>
      </c>
      <c r="L409" s="102">
        <f t="shared" si="20"/>
        <v>0</v>
      </c>
      <c r="M409" s="97"/>
      <c r="N409" s="103">
        <v>2785</v>
      </c>
      <c r="O409" s="92">
        <v>1091694.310000001</v>
      </c>
    </row>
    <row r="410" spans="1:15" ht="15.5" x14ac:dyDescent="0.35">
      <c r="A410">
        <v>2024</v>
      </c>
      <c r="B410" s="95" t="s">
        <v>6</v>
      </c>
      <c r="C410" s="93" t="s">
        <v>85</v>
      </c>
      <c r="D410" s="97">
        <v>0</v>
      </c>
      <c r="E410" s="109">
        <v>0</v>
      </c>
      <c r="F410" s="99">
        <f t="shared" si="19"/>
        <v>0</v>
      </c>
      <c r="G410" s="97">
        <v>78</v>
      </c>
      <c r="H410" s="97">
        <v>0</v>
      </c>
      <c r="I410" s="101">
        <v>0</v>
      </c>
      <c r="J410" s="97">
        <v>66</v>
      </c>
      <c r="K410" s="109">
        <v>0</v>
      </c>
      <c r="L410" s="102">
        <f t="shared" si="20"/>
        <v>0</v>
      </c>
      <c r="M410" s="97"/>
      <c r="N410" s="103">
        <v>23029</v>
      </c>
      <c r="O410" s="92">
        <v>3279775.950000003</v>
      </c>
    </row>
    <row r="411" spans="1:15" x14ac:dyDescent="0.35">
      <c r="A411">
        <v>2024</v>
      </c>
      <c r="B411" s="95" t="s">
        <v>6</v>
      </c>
      <c r="C411" t="s">
        <v>90</v>
      </c>
      <c r="D411" s="97">
        <v>0</v>
      </c>
      <c r="E411" s="109">
        <v>0</v>
      </c>
      <c r="F411" s="99">
        <f t="shared" si="19"/>
        <v>0</v>
      </c>
      <c r="G411" s="97">
        <v>79</v>
      </c>
      <c r="H411" s="97">
        <v>0</v>
      </c>
      <c r="I411" s="101">
        <v>0</v>
      </c>
      <c r="J411" s="97">
        <v>65</v>
      </c>
      <c r="K411" s="109">
        <v>0</v>
      </c>
      <c r="L411" s="102">
        <f t="shared" si="20"/>
        <v>0</v>
      </c>
      <c r="M411" s="97"/>
      <c r="N411" s="103">
        <v>277</v>
      </c>
      <c r="O411" s="92">
        <v>72969.809999999983</v>
      </c>
    </row>
    <row r="412" spans="1:15" x14ac:dyDescent="0.35">
      <c r="A412">
        <v>2024</v>
      </c>
      <c r="B412" s="95" t="s">
        <v>6</v>
      </c>
      <c r="C412" t="s">
        <v>82</v>
      </c>
      <c r="D412" s="97">
        <v>13</v>
      </c>
      <c r="E412" s="109">
        <v>350</v>
      </c>
      <c r="F412" s="99">
        <f t="shared" si="19"/>
        <v>2.2067560685791885</v>
      </c>
      <c r="G412" s="97">
        <v>14</v>
      </c>
      <c r="H412" s="97">
        <v>5</v>
      </c>
      <c r="I412" s="101">
        <f t="shared" ref="I412:I475" si="21">E412/H412</f>
        <v>70</v>
      </c>
      <c r="J412" s="97">
        <v>1</v>
      </c>
      <c r="K412" s="109">
        <v>350</v>
      </c>
      <c r="L412" s="102">
        <f t="shared" si="20"/>
        <v>2.008460254344751E-4</v>
      </c>
      <c r="M412" s="97"/>
      <c r="N412" s="103">
        <v>5891</v>
      </c>
      <c r="O412" s="92">
        <v>1742628.459999999</v>
      </c>
    </row>
    <row r="413" spans="1:15" x14ac:dyDescent="0.35">
      <c r="A413">
        <v>2024</v>
      </c>
      <c r="B413" s="95" t="s">
        <v>6</v>
      </c>
      <c r="C413" t="s">
        <v>76</v>
      </c>
      <c r="D413" s="97">
        <v>1016</v>
      </c>
      <c r="E413" s="109">
        <v>145416.81</v>
      </c>
      <c r="F413" s="99">
        <f t="shared" si="19"/>
        <v>2.2204155848697038</v>
      </c>
      <c r="G413" s="97">
        <v>13</v>
      </c>
      <c r="H413" s="97">
        <v>2201</v>
      </c>
      <c r="I413" s="101">
        <f t="shared" si="21"/>
        <v>66.068518855065875</v>
      </c>
      <c r="J413" s="97">
        <v>2</v>
      </c>
      <c r="K413" s="109">
        <v>145416.81</v>
      </c>
      <c r="L413" s="102">
        <f t="shared" si="20"/>
        <v>1.199281402563069E-3</v>
      </c>
      <c r="M413" s="97"/>
      <c r="N413" s="103">
        <v>457572</v>
      </c>
      <c r="O413" s="92">
        <v>121253285.2500001</v>
      </c>
    </row>
    <row r="414" spans="1:15" x14ac:dyDescent="0.35">
      <c r="A414">
        <v>2024</v>
      </c>
      <c r="B414" s="95" t="s">
        <v>6</v>
      </c>
      <c r="C414" t="s">
        <v>57</v>
      </c>
      <c r="D414" s="97">
        <v>1</v>
      </c>
      <c r="E414" s="109">
        <v>260</v>
      </c>
      <c r="F414" s="99">
        <f t="shared" si="19"/>
        <v>0.19849146486701072</v>
      </c>
      <c r="G414" s="97">
        <v>61</v>
      </c>
      <c r="H414" s="97">
        <v>4</v>
      </c>
      <c r="I414" s="101">
        <f t="shared" si="21"/>
        <v>65</v>
      </c>
      <c r="J414" s="97">
        <v>3</v>
      </c>
      <c r="K414" s="109">
        <v>260</v>
      </c>
      <c r="L414" s="102">
        <f t="shared" si="20"/>
        <v>1.9438524790616046E-4</v>
      </c>
      <c r="M414" s="97"/>
      <c r="N414" s="103">
        <v>5038</v>
      </c>
      <c r="O414" s="92">
        <v>1337550.060000001</v>
      </c>
    </row>
    <row r="415" spans="1:15" x14ac:dyDescent="0.35">
      <c r="A415">
        <v>2024</v>
      </c>
      <c r="B415" s="95" t="s">
        <v>6</v>
      </c>
      <c r="C415" t="s">
        <v>0</v>
      </c>
      <c r="D415" s="97">
        <v>53</v>
      </c>
      <c r="E415" s="109">
        <v>25047</v>
      </c>
      <c r="F415" s="99">
        <f t="shared" si="19"/>
        <v>1.7499257107009607</v>
      </c>
      <c r="G415" s="97">
        <v>21</v>
      </c>
      <c r="H415" s="97">
        <v>499</v>
      </c>
      <c r="I415" s="101">
        <f t="shared" si="21"/>
        <v>50.194388777555112</v>
      </c>
      <c r="J415" s="97">
        <v>4</v>
      </c>
      <c r="K415" s="109">
        <v>25047</v>
      </c>
      <c r="L415" s="102">
        <f t="shared" si="20"/>
        <v>3.688741427006387E-3</v>
      </c>
      <c r="M415" s="97"/>
      <c r="N415" s="103">
        <v>30287</v>
      </c>
      <c r="O415" s="92">
        <v>6790120.8300000019</v>
      </c>
    </row>
    <row r="416" spans="1:15" x14ac:dyDescent="0.35">
      <c r="A416">
        <v>2024</v>
      </c>
      <c r="B416" s="95" t="s">
        <v>6</v>
      </c>
      <c r="C416" t="s">
        <v>49</v>
      </c>
      <c r="D416" s="97">
        <v>9</v>
      </c>
      <c r="E416" s="109">
        <v>1315</v>
      </c>
      <c r="F416" s="99">
        <f t="shared" si="19"/>
        <v>1.2681414682260108</v>
      </c>
      <c r="G416" s="97">
        <v>32</v>
      </c>
      <c r="H416" s="97">
        <v>26.3</v>
      </c>
      <c r="I416" s="101">
        <f t="shared" si="21"/>
        <v>50</v>
      </c>
      <c r="J416" s="97">
        <v>5</v>
      </c>
      <c r="K416" s="109">
        <v>1315</v>
      </c>
      <c r="L416" s="102">
        <f t="shared" si="20"/>
        <v>5.8446096780540599E-4</v>
      </c>
      <c r="M416" s="97"/>
      <c r="N416" s="103">
        <v>7097</v>
      </c>
      <c r="O416" s="92">
        <v>2249936.3899999978</v>
      </c>
    </row>
    <row r="417" spans="1:15" x14ac:dyDescent="0.35">
      <c r="A417">
        <v>2024</v>
      </c>
      <c r="B417" s="95" t="s">
        <v>6</v>
      </c>
      <c r="C417" t="s">
        <v>52</v>
      </c>
      <c r="D417" s="97">
        <v>48</v>
      </c>
      <c r="E417" s="109">
        <v>4410</v>
      </c>
      <c r="F417" s="99">
        <f t="shared" si="19"/>
        <v>0.8995502248875562</v>
      </c>
      <c r="G417" s="97">
        <v>41</v>
      </c>
      <c r="H417" s="97">
        <v>90</v>
      </c>
      <c r="I417" s="101">
        <f t="shared" si="21"/>
        <v>49</v>
      </c>
      <c r="J417" s="97">
        <v>6</v>
      </c>
      <c r="K417" s="109">
        <v>4410</v>
      </c>
      <c r="L417" s="102">
        <f t="shared" si="20"/>
        <v>3.4703250985994316E-4</v>
      </c>
      <c r="M417" s="97"/>
      <c r="N417" s="103">
        <v>53360</v>
      </c>
      <c r="O417" s="92">
        <v>12707743.15</v>
      </c>
    </row>
    <row r="418" spans="1:15" x14ac:dyDescent="0.35">
      <c r="A418">
        <v>2024</v>
      </c>
      <c r="B418" s="95" t="s">
        <v>6</v>
      </c>
      <c r="C418" t="s">
        <v>50</v>
      </c>
      <c r="D418" s="97">
        <v>25</v>
      </c>
      <c r="E418" s="109">
        <v>779.6</v>
      </c>
      <c r="F418" s="99">
        <f t="shared" si="19"/>
        <v>5.0875050875050878</v>
      </c>
      <c r="G418" s="97">
        <v>2</v>
      </c>
      <c r="H418" s="97">
        <v>18</v>
      </c>
      <c r="I418" s="101">
        <f t="shared" si="21"/>
        <v>43.31111111111111</v>
      </c>
      <c r="J418" s="97">
        <v>7</v>
      </c>
      <c r="K418" s="109">
        <v>779.6</v>
      </c>
      <c r="L418" s="102">
        <f t="shared" si="20"/>
        <v>5.5554738038495182E-4</v>
      </c>
      <c r="M418" s="97"/>
      <c r="N418" s="103">
        <v>4914</v>
      </c>
      <c r="O418" s="92">
        <v>1403300.65</v>
      </c>
    </row>
    <row r="419" spans="1:15" x14ac:dyDescent="0.35">
      <c r="A419">
        <v>2024</v>
      </c>
      <c r="B419" s="95" t="s">
        <v>6</v>
      </c>
      <c r="C419" t="s">
        <v>20</v>
      </c>
      <c r="D419" s="97">
        <v>34</v>
      </c>
      <c r="E419" s="109">
        <v>6168.24</v>
      </c>
      <c r="F419" s="99">
        <f t="shared" si="19"/>
        <v>2.5397773959811758</v>
      </c>
      <c r="G419" s="97">
        <v>11</v>
      </c>
      <c r="H419" s="97">
        <v>144</v>
      </c>
      <c r="I419" s="101">
        <f t="shared" si="21"/>
        <v>42.835000000000001</v>
      </c>
      <c r="J419" s="97">
        <v>8</v>
      </c>
      <c r="K419" s="109">
        <v>6168.24</v>
      </c>
      <c r="L419" s="102">
        <f t="shared" si="20"/>
        <v>1.4191288796833762E-3</v>
      </c>
      <c r="M419" s="97"/>
      <c r="N419" s="103">
        <v>13387</v>
      </c>
      <c r="O419" s="92">
        <v>4346497.410000002</v>
      </c>
    </row>
    <row r="420" spans="1:15" x14ac:dyDescent="0.35">
      <c r="A420">
        <v>2024</v>
      </c>
      <c r="B420" s="95" t="s">
        <v>6</v>
      </c>
      <c r="C420" t="s">
        <v>46</v>
      </c>
      <c r="D420" s="97">
        <v>26</v>
      </c>
      <c r="E420" s="109">
        <v>4809</v>
      </c>
      <c r="F420" s="99">
        <f t="shared" si="19"/>
        <v>3.2075006168270415</v>
      </c>
      <c r="G420" s="97">
        <v>8</v>
      </c>
      <c r="H420" s="97">
        <v>114</v>
      </c>
      <c r="I420" s="101">
        <f t="shared" si="21"/>
        <v>42.184210526315788</v>
      </c>
      <c r="J420" s="97">
        <v>9</v>
      </c>
      <c r="K420" s="109">
        <v>4809</v>
      </c>
      <c r="L420" s="102">
        <f t="shared" si="20"/>
        <v>1.6004879274985969E-3</v>
      </c>
      <c r="M420" s="97"/>
      <c r="N420" s="103">
        <v>8106</v>
      </c>
      <c r="O420" s="92">
        <v>3004708.6999999979</v>
      </c>
    </row>
    <row r="421" spans="1:15" x14ac:dyDescent="0.35">
      <c r="A421">
        <v>2024</v>
      </c>
      <c r="B421" s="95" t="s">
        <v>6</v>
      </c>
      <c r="C421" t="s">
        <v>38</v>
      </c>
      <c r="D421" s="97">
        <v>31</v>
      </c>
      <c r="E421" s="109">
        <v>6384</v>
      </c>
      <c r="F421" s="99">
        <f t="shared" si="19"/>
        <v>0.92725532424024892</v>
      </c>
      <c r="G421" s="97">
        <v>40</v>
      </c>
      <c r="H421" s="97">
        <v>152</v>
      </c>
      <c r="I421" s="101">
        <f t="shared" si="21"/>
        <v>42</v>
      </c>
      <c r="J421" s="97">
        <v>10</v>
      </c>
      <c r="K421" s="109">
        <v>6384</v>
      </c>
      <c r="L421" s="102">
        <f t="shared" si="20"/>
        <v>6.0284357575239112E-4</v>
      </c>
      <c r="M421" s="97"/>
      <c r="N421" s="103">
        <v>33432</v>
      </c>
      <c r="O421" s="92">
        <v>10589811.780000011</v>
      </c>
    </row>
    <row r="422" spans="1:15" x14ac:dyDescent="0.35">
      <c r="A422">
        <v>2024</v>
      </c>
      <c r="B422" s="95" t="s">
        <v>6</v>
      </c>
      <c r="C422" t="s">
        <v>19</v>
      </c>
      <c r="D422" s="97">
        <v>26</v>
      </c>
      <c r="E422" s="109">
        <v>3160</v>
      </c>
      <c r="F422" s="99">
        <f t="shared" si="19"/>
        <v>1.7427441517527986</v>
      </c>
      <c r="G422" s="97">
        <v>22</v>
      </c>
      <c r="H422" s="97">
        <v>79</v>
      </c>
      <c r="I422" s="101">
        <f t="shared" si="21"/>
        <v>40</v>
      </c>
      <c r="J422" s="97">
        <v>11</v>
      </c>
      <c r="K422" s="109">
        <v>3160</v>
      </c>
      <c r="L422" s="102">
        <f t="shared" si="20"/>
        <v>7.600661038149473E-4</v>
      </c>
      <c r="M422" s="97"/>
      <c r="N422" s="103">
        <v>14919</v>
      </c>
      <c r="O422" s="92">
        <v>4157533.1199999978</v>
      </c>
    </row>
    <row r="423" spans="1:15" x14ac:dyDescent="0.35">
      <c r="A423">
        <v>2024</v>
      </c>
      <c r="B423" s="95" t="s">
        <v>6</v>
      </c>
      <c r="C423" t="s">
        <v>23</v>
      </c>
      <c r="D423" s="97">
        <v>10</v>
      </c>
      <c r="E423" s="109">
        <v>2280</v>
      </c>
      <c r="F423" s="99">
        <f t="shared" si="19"/>
        <v>1.1879306248515087</v>
      </c>
      <c r="G423" s="97">
        <v>34</v>
      </c>
      <c r="H423" s="97">
        <v>57</v>
      </c>
      <c r="I423" s="101">
        <f t="shared" si="21"/>
        <v>40</v>
      </c>
      <c r="J423" s="97">
        <v>12</v>
      </c>
      <c r="K423" s="109">
        <v>2280</v>
      </c>
      <c r="L423" s="102">
        <f t="shared" si="20"/>
        <v>7.2155509478073949E-4</v>
      </c>
      <c r="M423" s="97"/>
      <c r="N423" s="103">
        <v>8418</v>
      </c>
      <c r="O423" s="92">
        <v>3159841.870000001</v>
      </c>
    </row>
    <row r="424" spans="1:15" x14ac:dyDescent="0.35">
      <c r="A424">
        <v>2024</v>
      </c>
      <c r="B424" s="95" t="s">
        <v>6</v>
      </c>
      <c r="C424" t="s">
        <v>80</v>
      </c>
      <c r="D424" s="97">
        <v>2</v>
      </c>
      <c r="E424" s="109">
        <v>320</v>
      </c>
      <c r="F424" s="99">
        <f t="shared" si="19"/>
        <v>0.46783625730994155</v>
      </c>
      <c r="G424" s="97">
        <v>58</v>
      </c>
      <c r="H424" s="97">
        <v>8</v>
      </c>
      <c r="I424" s="101">
        <f t="shared" si="21"/>
        <v>40</v>
      </c>
      <c r="J424" s="97">
        <v>13</v>
      </c>
      <c r="K424" s="109">
        <v>320</v>
      </c>
      <c r="L424" s="102">
        <f t="shared" si="20"/>
        <v>4.1168531191588517E-4</v>
      </c>
      <c r="M424" s="97"/>
      <c r="N424" s="103">
        <v>4275</v>
      </c>
      <c r="O424" s="92">
        <v>777292.73000000021</v>
      </c>
    </row>
    <row r="425" spans="1:15" x14ac:dyDescent="0.35">
      <c r="A425">
        <v>2024</v>
      </c>
      <c r="B425" s="95" t="s">
        <v>6</v>
      </c>
      <c r="C425" t="s">
        <v>27</v>
      </c>
      <c r="D425" s="97">
        <v>2</v>
      </c>
      <c r="E425" s="109">
        <v>200</v>
      </c>
      <c r="F425" s="99">
        <f t="shared" si="19"/>
        <v>0.16132935387593775</v>
      </c>
      <c r="G425" s="97">
        <v>62</v>
      </c>
      <c r="H425" s="97">
        <v>5</v>
      </c>
      <c r="I425" s="101">
        <f t="shared" si="21"/>
        <v>40</v>
      </c>
      <c r="J425" s="97">
        <v>14</v>
      </c>
      <c r="K425" s="109">
        <v>200</v>
      </c>
      <c r="L425" s="102">
        <f t="shared" si="20"/>
        <v>5.9453693270709057E-5</v>
      </c>
      <c r="M425" s="97"/>
      <c r="N425" s="103">
        <v>12397</v>
      </c>
      <c r="O425" s="92">
        <v>3363962.59</v>
      </c>
    </row>
    <row r="426" spans="1:15" x14ac:dyDescent="0.35">
      <c r="A426">
        <v>2024</v>
      </c>
      <c r="B426" s="95" t="s">
        <v>6</v>
      </c>
      <c r="C426" t="s">
        <v>72</v>
      </c>
      <c r="D426" s="97">
        <v>7</v>
      </c>
      <c r="E426" s="109">
        <v>586</v>
      </c>
      <c r="F426" s="99">
        <f t="shared" si="19"/>
        <v>0.59026899401298583</v>
      </c>
      <c r="G426" s="97">
        <v>53</v>
      </c>
      <c r="H426" s="97">
        <v>15</v>
      </c>
      <c r="I426" s="101">
        <f t="shared" si="21"/>
        <v>39.06666666666667</v>
      </c>
      <c r="J426" s="97">
        <v>15</v>
      </c>
      <c r="K426" s="109">
        <v>586</v>
      </c>
      <c r="L426" s="102">
        <f t="shared" si="20"/>
        <v>2.5773652476479417E-4</v>
      </c>
      <c r="M426" s="97"/>
      <c r="N426" s="103">
        <v>11859</v>
      </c>
      <c r="O426" s="92">
        <v>2273639.7200000011</v>
      </c>
    </row>
    <row r="427" spans="1:15" x14ac:dyDescent="0.35">
      <c r="A427">
        <v>2024</v>
      </c>
      <c r="B427" s="95" t="s">
        <v>6</v>
      </c>
      <c r="C427" t="s">
        <v>87</v>
      </c>
      <c r="D427" s="97">
        <v>11</v>
      </c>
      <c r="E427" s="109">
        <v>1600</v>
      </c>
      <c r="F427" s="99">
        <f t="shared" si="19"/>
        <v>0.81463378508479589</v>
      </c>
      <c r="G427" s="97">
        <v>48</v>
      </c>
      <c r="H427" s="97">
        <v>41</v>
      </c>
      <c r="I427" s="101">
        <f t="shared" si="21"/>
        <v>39.024390243902438</v>
      </c>
      <c r="J427" s="97">
        <v>16</v>
      </c>
      <c r="K427" s="109">
        <v>1600</v>
      </c>
      <c r="L427" s="102">
        <f t="shared" si="20"/>
        <v>3.1619294649304098E-4</v>
      </c>
      <c r="M427" s="97"/>
      <c r="N427" s="103">
        <v>13503</v>
      </c>
      <c r="O427" s="92">
        <v>5060201.4300000016</v>
      </c>
    </row>
    <row r="428" spans="1:15" x14ac:dyDescent="0.35">
      <c r="A428">
        <v>2024</v>
      </c>
      <c r="B428" s="95" t="s">
        <v>6</v>
      </c>
      <c r="C428" t="s">
        <v>30</v>
      </c>
      <c r="D428" s="97">
        <v>16</v>
      </c>
      <c r="E428" s="109">
        <v>2840</v>
      </c>
      <c r="F428" s="99">
        <f t="shared" si="19"/>
        <v>1.1159157483609987</v>
      </c>
      <c r="G428" s="97">
        <v>36</v>
      </c>
      <c r="H428" s="97">
        <v>73</v>
      </c>
      <c r="I428" s="101">
        <f t="shared" si="21"/>
        <v>38.904109589041099</v>
      </c>
      <c r="J428" s="97">
        <v>17</v>
      </c>
      <c r="K428" s="109">
        <v>2840</v>
      </c>
      <c r="L428" s="102">
        <f t="shared" si="20"/>
        <v>1.6758372631963023E-3</v>
      </c>
      <c r="M428" s="97"/>
      <c r="N428" s="103">
        <v>14338</v>
      </c>
      <c r="O428" s="92">
        <v>1694675.29</v>
      </c>
    </row>
    <row r="429" spans="1:15" x14ac:dyDescent="0.35">
      <c r="A429">
        <v>2024</v>
      </c>
      <c r="B429" s="95" t="s">
        <v>6</v>
      </c>
      <c r="C429" t="s">
        <v>47</v>
      </c>
      <c r="D429" s="97">
        <v>40</v>
      </c>
      <c r="E429" s="109">
        <v>2106</v>
      </c>
      <c r="F429" s="99">
        <f t="shared" si="19"/>
        <v>2.3525260248191495</v>
      </c>
      <c r="G429" s="97">
        <v>12</v>
      </c>
      <c r="H429" s="97">
        <v>54.5</v>
      </c>
      <c r="I429" s="101">
        <f t="shared" si="21"/>
        <v>38.642201834862384</v>
      </c>
      <c r="J429" s="97">
        <v>18</v>
      </c>
      <c r="K429" s="109">
        <v>2106</v>
      </c>
      <c r="L429" s="102">
        <f t="shared" si="20"/>
        <v>5.842186967487331E-4</v>
      </c>
      <c r="M429" s="97"/>
      <c r="N429" s="103">
        <v>17003</v>
      </c>
      <c r="O429" s="92">
        <v>3604814.4499999979</v>
      </c>
    </row>
    <row r="430" spans="1:15" x14ac:dyDescent="0.35">
      <c r="A430">
        <v>2024</v>
      </c>
      <c r="B430" s="95" t="s">
        <v>6</v>
      </c>
      <c r="C430" t="s">
        <v>84</v>
      </c>
      <c r="D430" s="97">
        <v>31</v>
      </c>
      <c r="E430" s="109">
        <v>2844.8</v>
      </c>
      <c r="F430" s="99">
        <f t="shared" si="19"/>
        <v>1.975780752071383</v>
      </c>
      <c r="G430" s="97">
        <v>16</v>
      </c>
      <c r="H430" s="97">
        <v>75</v>
      </c>
      <c r="I430" s="101">
        <f t="shared" si="21"/>
        <v>37.930666666666667</v>
      </c>
      <c r="J430" s="97">
        <v>19</v>
      </c>
      <c r="K430" s="109">
        <v>2844.8</v>
      </c>
      <c r="L430" s="102">
        <f t="shared" si="20"/>
        <v>5.2758303531157222E-4</v>
      </c>
      <c r="M430" s="97"/>
      <c r="N430" s="103">
        <v>15690</v>
      </c>
      <c r="O430" s="92">
        <v>5392136.9899999909</v>
      </c>
    </row>
    <row r="431" spans="1:15" x14ac:dyDescent="0.35">
      <c r="A431">
        <v>2024</v>
      </c>
      <c r="B431" s="95" t="s">
        <v>6</v>
      </c>
      <c r="C431" t="s">
        <v>51</v>
      </c>
      <c r="D431" s="97">
        <v>5</v>
      </c>
      <c r="E431" s="109">
        <v>505</v>
      </c>
      <c r="F431" s="99">
        <f t="shared" si="19"/>
        <v>0.67613252197430695</v>
      </c>
      <c r="G431" s="97">
        <v>50</v>
      </c>
      <c r="H431" s="97">
        <v>13.5</v>
      </c>
      <c r="I431" s="101">
        <f t="shared" si="21"/>
        <v>37.407407407407405</v>
      </c>
      <c r="J431" s="97">
        <v>20</v>
      </c>
      <c r="K431" s="109">
        <v>505</v>
      </c>
      <c r="L431" s="102">
        <f t="shared" si="20"/>
        <v>2.3029315885897975E-4</v>
      </c>
      <c r="M431" s="97"/>
      <c r="N431" s="103">
        <v>7395</v>
      </c>
      <c r="O431" s="92">
        <v>2192857.1500000018</v>
      </c>
    </row>
    <row r="432" spans="1:15" x14ac:dyDescent="0.35">
      <c r="A432">
        <v>2024</v>
      </c>
      <c r="B432" s="95" t="s">
        <v>6</v>
      </c>
      <c r="C432" t="s">
        <v>29</v>
      </c>
      <c r="D432" s="97">
        <v>2</v>
      </c>
      <c r="E432" s="109">
        <v>144.80000000000001</v>
      </c>
      <c r="F432" s="99">
        <f t="shared" si="19"/>
        <v>0.42526047203912393</v>
      </c>
      <c r="G432" s="97">
        <v>59</v>
      </c>
      <c r="H432" s="97">
        <v>4</v>
      </c>
      <c r="I432" s="101">
        <f t="shared" si="21"/>
        <v>36.200000000000003</v>
      </c>
      <c r="J432" s="97">
        <v>21</v>
      </c>
      <c r="K432" s="109">
        <v>144.80000000000001</v>
      </c>
      <c r="L432" s="102">
        <f t="shared" si="20"/>
        <v>1.4244493930069943E-4</v>
      </c>
      <c r="M432" s="97"/>
      <c r="N432" s="103">
        <v>4703</v>
      </c>
      <c r="O432" s="92">
        <v>1016533.13</v>
      </c>
    </row>
    <row r="433" spans="1:15" x14ac:dyDescent="0.35">
      <c r="A433">
        <v>2024</v>
      </c>
      <c r="B433" s="95" t="s">
        <v>6</v>
      </c>
      <c r="C433" t="s">
        <v>37</v>
      </c>
      <c r="D433" s="97">
        <v>4</v>
      </c>
      <c r="E433" s="109">
        <v>1070.9000000000001</v>
      </c>
      <c r="F433" s="99">
        <f t="shared" si="19"/>
        <v>0.50968399592252811</v>
      </c>
      <c r="G433" s="97">
        <v>57</v>
      </c>
      <c r="H433" s="97">
        <v>30</v>
      </c>
      <c r="I433" s="101">
        <f t="shared" si="21"/>
        <v>35.696666666666673</v>
      </c>
      <c r="J433" s="97">
        <v>22</v>
      </c>
      <c r="K433" s="109">
        <v>1070.9000000000001</v>
      </c>
      <c r="L433" s="102">
        <f t="shared" si="20"/>
        <v>6.0431874423953118E-4</v>
      </c>
      <c r="M433" s="97"/>
      <c r="N433" s="103">
        <v>7848</v>
      </c>
      <c r="O433" s="92">
        <v>1772078.080000001</v>
      </c>
    </row>
    <row r="434" spans="1:15" x14ac:dyDescent="0.35">
      <c r="A434">
        <v>2024</v>
      </c>
      <c r="B434" s="95" t="s">
        <v>6</v>
      </c>
      <c r="C434" t="s">
        <v>34</v>
      </c>
      <c r="D434" s="97">
        <v>11</v>
      </c>
      <c r="E434" s="109">
        <v>1282</v>
      </c>
      <c r="F434" s="99">
        <f t="shared" si="19"/>
        <v>1.0031004924311508</v>
      </c>
      <c r="G434" s="97">
        <v>39</v>
      </c>
      <c r="H434" s="97">
        <v>36</v>
      </c>
      <c r="I434" s="101">
        <f t="shared" si="21"/>
        <v>35.611111111111114</v>
      </c>
      <c r="J434" s="97">
        <v>23</v>
      </c>
      <c r="K434" s="109">
        <v>1282</v>
      </c>
      <c r="L434" s="102">
        <f t="shared" si="20"/>
        <v>4.9418676390987543E-4</v>
      </c>
      <c r="M434" s="97"/>
      <c r="N434" s="103">
        <v>10966</v>
      </c>
      <c r="O434" s="92">
        <v>2594160.939999999</v>
      </c>
    </row>
    <row r="435" spans="1:15" x14ac:dyDescent="0.35">
      <c r="A435">
        <v>2024</v>
      </c>
      <c r="B435" s="95" t="s">
        <v>6</v>
      </c>
      <c r="C435" t="s">
        <v>89</v>
      </c>
      <c r="D435" s="97">
        <v>6</v>
      </c>
      <c r="E435" s="109">
        <v>1021</v>
      </c>
      <c r="F435" s="99">
        <f t="shared" si="19"/>
        <v>1.0402219140083218</v>
      </c>
      <c r="G435" s="97">
        <v>38</v>
      </c>
      <c r="H435" s="97">
        <v>29</v>
      </c>
      <c r="I435" s="101">
        <f t="shared" si="21"/>
        <v>35.206896551724135</v>
      </c>
      <c r="J435" s="97">
        <v>24</v>
      </c>
      <c r="K435" s="109">
        <v>1021</v>
      </c>
      <c r="L435" s="102">
        <f t="shared" si="20"/>
        <v>6.8081746773577016E-4</v>
      </c>
      <c r="M435" s="97"/>
      <c r="N435" s="103">
        <v>5768</v>
      </c>
      <c r="O435" s="92">
        <v>1499667.75</v>
      </c>
    </row>
    <row r="436" spans="1:15" x14ac:dyDescent="0.35">
      <c r="A436">
        <v>2024</v>
      </c>
      <c r="B436" s="95" t="s">
        <v>6</v>
      </c>
      <c r="C436" t="s">
        <v>18</v>
      </c>
      <c r="D436" s="97">
        <v>23</v>
      </c>
      <c r="E436" s="109">
        <v>525</v>
      </c>
      <c r="F436" s="99">
        <f t="shared" si="19"/>
        <v>5.5974689705524465</v>
      </c>
      <c r="G436" s="97">
        <v>1</v>
      </c>
      <c r="H436" s="97">
        <v>15</v>
      </c>
      <c r="I436" s="101">
        <f t="shared" si="21"/>
        <v>35</v>
      </c>
      <c r="J436" s="97">
        <v>25</v>
      </c>
      <c r="K436" s="109">
        <v>525</v>
      </c>
      <c r="L436" s="102">
        <f t="shared" si="20"/>
        <v>5.2270146734050222E-4</v>
      </c>
      <c r="M436" s="97"/>
      <c r="N436" s="103">
        <v>4109</v>
      </c>
      <c r="O436" s="92">
        <v>1004397.41</v>
      </c>
    </row>
    <row r="437" spans="1:15" x14ac:dyDescent="0.35">
      <c r="A437">
        <v>2024</v>
      </c>
      <c r="B437" s="95" t="s">
        <v>6</v>
      </c>
      <c r="C437" t="s">
        <v>65</v>
      </c>
      <c r="D437" s="97">
        <v>53</v>
      </c>
      <c r="E437" s="109">
        <v>3220</v>
      </c>
      <c r="F437" s="99">
        <f t="shared" si="19"/>
        <v>3.378163044171075</v>
      </c>
      <c r="G437" s="97">
        <v>7</v>
      </c>
      <c r="H437" s="97">
        <v>92</v>
      </c>
      <c r="I437" s="101">
        <f t="shared" si="21"/>
        <v>35</v>
      </c>
      <c r="J437" s="97">
        <v>26</v>
      </c>
      <c r="K437" s="109">
        <v>3220</v>
      </c>
      <c r="L437" s="102">
        <f t="shared" si="20"/>
        <v>7.9777756612171879E-4</v>
      </c>
      <c r="M437" s="97"/>
      <c r="N437" s="103">
        <v>15689</v>
      </c>
      <c r="O437" s="92">
        <v>4036212.7699999991</v>
      </c>
    </row>
    <row r="438" spans="1:15" x14ac:dyDescent="0.35">
      <c r="A438">
        <v>2024</v>
      </c>
      <c r="B438" s="95" t="s">
        <v>6</v>
      </c>
      <c r="C438" t="s">
        <v>60</v>
      </c>
      <c r="D438" s="97">
        <v>30</v>
      </c>
      <c r="E438" s="109">
        <v>10412.5</v>
      </c>
      <c r="F438" s="99">
        <f t="shared" si="19"/>
        <v>3.1598904571308197</v>
      </c>
      <c r="G438" s="97">
        <v>9</v>
      </c>
      <c r="H438" s="97">
        <v>297.5</v>
      </c>
      <c r="I438" s="101">
        <f t="shared" si="21"/>
        <v>35</v>
      </c>
      <c r="J438" s="97">
        <v>27</v>
      </c>
      <c r="K438" s="109">
        <v>10412.5</v>
      </c>
      <c r="L438" s="102">
        <f t="shared" si="20"/>
        <v>3.3701674210490397E-3</v>
      </c>
      <c r="M438" s="97"/>
      <c r="N438" s="103">
        <v>9494</v>
      </c>
      <c r="O438" s="92">
        <v>3089609.120000002</v>
      </c>
    </row>
    <row r="439" spans="1:15" x14ac:dyDescent="0.35">
      <c r="A439">
        <v>2024</v>
      </c>
      <c r="B439" s="95" t="s">
        <v>6</v>
      </c>
      <c r="C439" t="s">
        <v>61</v>
      </c>
      <c r="D439" s="97">
        <v>22</v>
      </c>
      <c r="E439" s="109">
        <v>735</v>
      </c>
      <c r="F439" s="99">
        <f t="shared" si="19"/>
        <v>1.6343510883292474</v>
      </c>
      <c r="G439" s="97">
        <v>25</v>
      </c>
      <c r="H439" s="97">
        <v>21</v>
      </c>
      <c r="I439" s="101">
        <f t="shared" si="21"/>
        <v>35</v>
      </c>
      <c r="J439" s="97">
        <v>28</v>
      </c>
      <c r="K439" s="109">
        <v>735</v>
      </c>
      <c r="L439" s="102">
        <f t="shared" si="20"/>
        <v>1.5015902606978272E-4</v>
      </c>
      <c r="M439" s="97"/>
      <c r="N439" s="103">
        <v>13461</v>
      </c>
      <c r="O439" s="92">
        <v>4894810.6499999994</v>
      </c>
    </row>
    <row r="440" spans="1:15" x14ac:dyDescent="0.35">
      <c r="A440">
        <v>2024</v>
      </c>
      <c r="B440" s="95" t="s">
        <v>6</v>
      </c>
      <c r="C440" t="s">
        <v>55</v>
      </c>
      <c r="D440" s="97">
        <v>10</v>
      </c>
      <c r="E440" s="109">
        <v>700</v>
      </c>
      <c r="F440" s="99">
        <f t="shared" si="19"/>
        <v>1.5750511891636478</v>
      </c>
      <c r="G440" s="97">
        <v>27</v>
      </c>
      <c r="H440" s="97">
        <v>20</v>
      </c>
      <c r="I440" s="101">
        <f t="shared" si="21"/>
        <v>35</v>
      </c>
      <c r="J440" s="97">
        <v>29</v>
      </c>
      <c r="K440" s="109">
        <v>700</v>
      </c>
      <c r="L440" s="102">
        <f t="shared" si="20"/>
        <v>3.5410778307407796E-4</v>
      </c>
      <c r="M440" s="97"/>
      <c r="N440" s="103">
        <v>6349</v>
      </c>
      <c r="O440" s="92">
        <v>1976799.25</v>
      </c>
    </row>
    <row r="441" spans="1:15" x14ac:dyDescent="0.35">
      <c r="A441">
        <v>2024</v>
      </c>
      <c r="B441" s="95" t="s">
        <v>6</v>
      </c>
      <c r="C441" t="s">
        <v>77</v>
      </c>
      <c r="D441" s="97">
        <v>15</v>
      </c>
      <c r="E441" s="109">
        <v>525</v>
      </c>
      <c r="F441" s="99">
        <f t="shared" si="19"/>
        <v>1.353424163132726</v>
      </c>
      <c r="G441" s="97">
        <v>31</v>
      </c>
      <c r="H441" s="97">
        <v>15</v>
      </c>
      <c r="I441" s="101">
        <f t="shared" si="21"/>
        <v>35</v>
      </c>
      <c r="J441" s="97">
        <v>30</v>
      </c>
      <c r="K441" s="109">
        <v>525</v>
      </c>
      <c r="L441" s="102">
        <f t="shared" si="20"/>
        <v>1.3361844880357596E-4</v>
      </c>
      <c r="M441" s="97"/>
      <c r="N441" s="103">
        <v>11083</v>
      </c>
      <c r="O441" s="92">
        <v>3929098.15</v>
      </c>
    </row>
    <row r="442" spans="1:15" x14ac:dyDescent="0.35">
      <c r="A442">
        <v>2024</v>
      </c>
      <c r="B442" s="95" t="s">
        <v>6</v>
      </c>
      <c r="C442" t="s">
        <v>39</v>
      </c>
      <c r="D442" s="97">
        <v>7</v>
      </c>
      <c r="E442" s="109">
        <v>455</v>
      </c>
      <c r="F442" s="99">
        <f t="shared" si="19"/>
        <v>0.89319892816128621</v>
      </c>
      <c r="G442" s="97">
        <v>42</v>
      </c>
      <c r="H442" s="97">
        <v>13</v>
      </c>
      <c r="I442" s="101">
        <f t="shared" si="21"/>
        <v>35</v>
      </c>
      <c r="J442" s="97">
        <v>31</v>
      </c>
      <c r="K442" s="109">
        <v>455</v>
      </c>
      <c r="L442" s="102">
        <f t="shared" si="20"/>
        <v>2.8423494145612889E-4</v>
      </c>
      <c r="M442" s="97"/>
      <c r="N442" s="103">
        <v>7837</v>
      </c>
      <c r="O442" s="92">
        <v>1600788.4100000011</v>
      </c>
    </row>
    <row r="443" spans="1:15" x14ac:dyDescent="0.35">
      <c r="A443">
        <v>2024</v>
      </c>
      <c r="B443" s="95" t="s">
        <v>6</v>
      </c>
      <c r="C443" t="s">
        <v>31</v>
      </c>
      <c r="D443" s="97">
        <v>4</v>
      </c>
      <c r="E443" s="109">
        <v>70</v>
      </c>
      <c r="F443" s="99">
        <f t="shared" si="19"/>
        <v>0.88829669109482567</v>
      </c>
      <c r="G443" s="97">
        <v>43</v>
      </c>
      <c r="H443" s="97">
        <v>2</v>
      </c>
      <c r="I443" s="101">
        <f t="shared" si="21"/>
        <v>35</v>
      </c>
      <c r="J443" s="97">
        <v>32</v>
      </c>
      <c r="K443" s="109">
        <v>70</v>
      </c>
      <c r="L443" s="102">
        <f t="shared" si="20"/>
        <v>3.5484999570606178E-5</v>
      </c>
      <c r="M443" s="97"/>
      <c r="N443" s="103">
        <v>4503</v>
      </c>
      <c r="O443" s="92">
        <v>1972664.5299999991</v>
      </c>
    </row>
    <row r="444" spans="1:15" x14ac:dyDescent="0.35">
      <c r="A444">
        <v>2024</v>
      </c>
      <c r="B444" s="95" t="s">
        <v>6</v>
      </c>
      <c r="C444" t="s">
        <v>73</v>
      </c>
      <c r="D444" s="97">
        <v>22</v>
      </c>
      <c r="E444" s="109">
        <v>2240</v>
      </c>
      <c r="F444" s="99">
        <f t="shared" si="19"/>
        <v>0.84436768374592208</v>
      </c>
      <c r="G444" s="97">
        <v>46</v>
      </c>
      <c r="H444" s="97">
        <v>64</v>
      </c>
      <c r="I444" s="101">
        <f t="shared" si="21"/>
        <v>35</v>
      </c>
      <c r="J444" s="97">
        <v>33</v>
      </c>
      <c r="K444" s="109">
        <v>2240</v>
      </c>
      <c r="L444" s="102">
        <f t="shared" si="20"/>
        <v>4.457547884044005E-4</v>
      </c>
      <c r="M444" s="97"/>
      <c r="N444" s="103">
        <v>26055</v>
      </c>
      <c r="O444" s="92">
        <v>5025184.3800000036</v>
      </c>
    </row>
    <row r="445" spans="1:15" x14ac:dyDescent="0.35">
      <c r="A445">
        <v>2024</v>
      </c>
      <c r="B445" s="95" t="s">
        <v>6</v>
      </c>
      <c r="C445" t="s">
        <v>43</v>
      </c>
      <c r="D445" s="97">
        <v>11</v>
      </c>
      <c r="E445" s="109">
        <v>315</v>
      </c>
      <c r="F445" s="99">
        <f t="shared" si="19"/>
        <v>0.7947976878612717</v>
      </c>
      <c r="G445" s="97">
        <v>49</v>
      </c>
      <c r="H445" s="97">
        <v>9</v>
      </c>
      <c r="I445" s="101">
        <f t="shared" si="21"/>
        <v>35</v>
      </c>
      <c r="J445" s="97">
        <v>34</v>
      </c>
      <c r="K445" s="109">
        <v>315</v>
      </c>
      <c r="L445" s="102">
        <f t="shared" si="20"/>
        <v>1.1124109014488484E-4</v>
      </c>
      <c r="M445" s="97"/>
      <c r="N445" s="103">
        <v>13840</v>
      </c>
      <c r="O445" s="92">
        <v>2831687.46</v>
      </c>
    </row>
    <row r="446" spans="1:15" x14ac:dyDescent="0.35">
      <c r="A446">
        <v>2024</v>
      </c>
      <c r="B446" s="95" t="s">
        <v>6</v>
      </c>
      <c r="C446" t="s">
        <v>70</v>
      </c>
      <c r="D446" s="97">
        <v>4</v>
      </c>
      <c r="E446" s="109">
        <v>280</v>
      </c>
      <c r="F446" s="99">
        <f t="shared" si="19"/>
        <v>0.67193011926759616</v>
      </c>
      <c r="G446" s="97">
        <v>51</v>
      </c>
      <c r="H446" s="97">
        <v>8</v>
      </c>
      <c r="I446" s="101">
        <f t="shared" si="21"/>
        <v>35</v>
      </c>
      <c r="J446" s="97">
        <v>35</v>
      </c>
      <c r="K446" s="109">
        <v>280</v>
      </c>
      <c r="L446" s="102">
        <f t="shared" si="20"/>
        <v>1.6357243411210343E-4</v>
      </c>
      <c r="M446" s="97"/>
      <c r="N446" s="103">
        <v>5953</v>
      </c>
      <c r="O446" s="92">
        <v>1711779.87</v>
      </c>
    </row>
    <row r="447" spans="1:15" x14ac:dyDescent="0.35">
      <c r="A447">
        <v>2024</v>
      </c>
      <c r="B447" s="95" t="s">
        <v>6</v>
      </c>
      <c r="C447" t="s">
        <v>63</v>
      </c>
      <c r="D447" s="97">
        <v>3</v>
      </c>
      <c r="E447" s="109">
        <v>280</v>
      </c>
      <c r="F447" s="99">
        <f t="shared" si="19"/>
        <v>0.55970149253731349</v>
      </c>
      <c r="G447" s="97">
        <v>54</v>
      </c>
      <c r="H447" s="97">
        <v>8</v>
      </c>
      <c r="I447" s="101">
        <f t="shared" si="21"/>
        <v>35</v>
      </c>
      <c r="J447" s="97">
        <v>36</v>
      </c>
      <c r="K447" s="109">
        <v>280</v>
      </c>
      <c r="L447" s="102">
        <f t="shared" si="20"/>
        <v>3.575950369793497E-4</v>
      </c>
      <c r="M447" s="97"/>
      <c r="N447" s="103">
        <v>5360</v>
      </c>
      <c r="O447" s="92">
        <v>783008.63000000012</v>
      </c>
    </row>
    <row r="448" spans="1:15" x14ac:dyDescent="0.35">
      <c r="A448">
        <v>2024</v>
      </c>
      <c r="B448" s="95" t="s">
        <v>6</v>
      </c>
      <c r="C448" t="s">
        <v>22</v>
      </c>
      <c r="D448" s="97">
        <v>10</v>
      </c>
      <c r="E448" s="109">
        <v>210</v>
      </c>
      <c r="F448" s="99">
        <f t="shared" si="19"/>
        <v>0.55005500550054998</v>
      </c>
      <c r="G448" s="97">
        <v>55</v>
      </c>
      <c r="H448" s="97">
        <v>6</v>
      </c>
      <c r="I448" s="101">
        <f t="shared" si="21"/>
        <v>35</v>
      </c>
      <c r="J448" s="97">
        <v>37</v>
      </c>
      <c r="K448" s="109">
        <v>210</v>
      </c>
      <c r="L448" s="102">
        <f t="shared" si="20"/>
        <v>6.543780921643494E-5</v>
      </c>
      <c r="M448" s="97"/>
      <c r="N448" s="103">
        <v>18180</v>
      </c>
      <c r="O448" s="92">
        <v>3209153.8899999992</v>
      </c>
    </row>
    <row r="449" spans="1:15" x14ac:dyDescent="0.35">
      <c r="A449">
        <v>2024</v>
      </c>
      <c r="B449" s="95" t="s">
        <v>6</v>
      </c>
      <c r="C449" t="s">
        <v>64</v>
      </c>
      <c r="D449" s="97">
        <v>7</v>
      </c>
      <c r="E449" s="109">
        <v>560</v>
      </c>
      <c r="F449" s="99">
        <f t="shared" si="19"/>
        <v>0.28138441130361375</v>
      </c>
      <c r="G449" s="97">
        <v>60</v>
      </c>
      <c r="H449" s="97">
        <v>16</v>
      </c>
      <c r="I449" s="101">
        <f t="shared" si="21"/>
        <v>35</v>
      </c>
      <c r="J449" s="97">
        <v>38</v>
      </c>
      <c r="K449" s="109">
        <v>560</v>
      </c>
      <c r="L449" s="102">
        <f t="shared" si="20"/>
        <v>2.0283569517631485E-4</v>
      </c>
      <c r="M449" s="97"/>
      <c r="N449" s="103">
        <v>24877</v>
      </c>
      <c r="O449" s="92">
        <v>2760855.2800000031</v>
      </c>
    </row>
    <row r="450" spans="1:15" x14ac:dyDescent="0.35">
      <c r="A450">
        <v>2024</v>
      </c>
      <c r="B450" s="95" t="s">
        <v>6</v>
      </c>
      <c r="C450" t="s">
        <v>17</v>
      </c>
      <c r="D450" s="97">
        <v>1</v>
      </c>
      <c r="E450" s="109">
        <v>105</v>
      </c>
      <c r="F450" s="99">
        <f t="shared" ref="F450:F475" si="22">(D450/N450)*1000</f>
        <v>0.15432098765432098</v>
      </c>
      <c r="G450" s="97">
        <v>63</v>
      </c>
      <c r="H450" s="97">
        <v>3</v>
      </c>
      <c r="I450" s="101">
        <f t="shared" si="21"/>
        <v>35</v>
      </c>
      <c r="J450" s="97">
        <v>39</v>
      </c>
      <c r="K450" s="109">
        <v>105</v>
      </c>
      <c r="L450" s="102">
        <f t="shared" ref="L450:L475" si="23">K450/O450</f>
        <v>6.2501925654566632E-5</v>
      </c>
      <c r="M450" s="97"/>
      <c r="N450" s="103">
        <v>6480</v>
      </c>
      <c r="O450" s="92">
        <v>1679948.2399999991</v>
      </c>
    </row>
    <row r="451" spans="1:15" x14ac:dyDescent="0.35">
      <c r="A451">
        <v>2024</v>
      </c>
      <c r="B451" s="95" t="s">
        <v>6</v>
      </c>
      <c r="C451" t="s">
        <v>36</v>
      </c>
      <c r="D451" s="97">
        <v>1</v>
      </c>
      <c r="E451" s="109">
        <v>70</v>
      </c>
      <c r="F451" s="99">
        <f t="shared" si="22"/>
        <v>0.14912019087384432</v>
      </c>
      <c r="G451" s="97">
        <v>64</v>
      </c>
      <c r="H451" s="97">
        <v>2</v>
      </c>
      <c r="I451" s="101">
        <f t="shared" si="21"/>
        <v>35</v>
      </c>
      <c r="J451" s="97">
        <v>40</v>
      </c>
      <c r="K451" s="109">
        <v>70</v>
      </c>
      <c r="L451" s="102">
        <f t="shared" si="23"/>
        <v>8.0237185705928755E-5</v>
      </c>
      <c r="M451" s="97"/>
      <c r="N451" s="103">
        <v>6706</v>
      </c>
      <c r="O451" s="92">
        <v>872413.45000000007</v>
      </c>
    </row>
    <row r="452" spans="1:15" x14ac:dyDescent="0.35">
      <c r="A452">
        <v>2024</v>
      </c>
      <c r="B452" s="95" t="s">
        <v>6</v>
      </c>
      <c r="C452" t="s">
        <v>25</v>
      </c>
      <c r="D452" s="97">
        <v>1</v>
      </c>
      <c r="E452" s="109">
        <v>70</v>
      </c>
      <c r="F452" s="99">
        <f t="shared" si="22"/>
        <v>0.13253810470510272</v>
      </c>
      <c r="G452" s="97">
        <v>65</v>
      </c>
      <c r="H452" s="97">
        <v>2</v>
      </c>
      <c r="I452" s="101">
        <f t="shared" si="21"/>
        <v>35</v>
      </c>
      <c r="J452" s="97">
        <v>41</v>
      </c>
      <c r="K452" s="109">
        <v>70</v>
      </c>
      <c r="L452" s="102">
        <f t="shared" si="23"/>
        <v>4.5880473854320488E-5</v>
      </c>
      <c r="M452" s="97"/>
      <c r="N452" s="103">
        <v>7545</v>
      </c>
      <c r="O452" s="92">
        <v>1525703.51</v>
      </c>
    </row>
    <row r="453" spans="1:15" x14ac:dyDescent="0.35">
      <c r="A453">
        <v>2024</v>
      </c>
      <c r="B453" s="95" t="s">
        <v>6</v>
      </c>
      <c r="C453" t="s">
        <v>79</v>
      </c>
      <c r="D453" s="97">
        <v>1</v>
      </c>
      <c r="E453" s="109">
        <v>140</v>
      </c>
      <c r="F453" s="99">
        <f t="shared" si="22"/>
        <v>7.7357468863618786E-2</v>
      </c>
      <c r="G453" s="97">
        <v>67</v>
      </c>
      <c r="H453" s="97">
        <v>4</v>
      </c>
      <c r="I453" s="101">
        <f t="shared" si="21"/>
        <v>35</v>
      </c>
      <c r="J453" s="97">
        <v>42</v>
      </c>
      <c r="K453" s="109">
        <v>140</v>
      </c>
      <c r="L453" s="102">
        <f t="shared" si="23"/>
        <v>6.3265378619408352E-5</v>
      </c>
      <c r="M453" s="97"/>
      <c r="N453" s="103">
        <v>12927</v>
      </c>
      <c r="O453" s="92">
        <v>2212900.69</v>
      </c>
    </row>
    <row r="454" spans="1:15" x14ac:dyDescent="0.35">
      <c r="A454">
        <v>2024</v>
      </c>
      <c r="B454" s="95" t="s">
        <v>6</v>
      </c>
      <c r="C454" t="s">
        <v>66</v>
      </c>
      <c r="D454" s="97">
        <v>5</v>
      </c>
      <c r="E454" s="109">
        <v>864.6</v>
      </c>
      <c r="F454" s="99">
        <f t="shared" si="22"/>
        <v>0.85528566541224771</v>
      </c>
      <c r="G454" s="97">
        <v>44</v>
      </c>
      <c r="H454" s="97">
        <v>25</v>
      </c>
      <c r="I454" s="101">
        <f t="shared" si="21"/>
        <v>34.584000000000003</v>
      </c>
      <c r="J454" s="97">
        <v>43</v>
      </c>
      <c r="K454" s="109">
        <v>864.6</v>
      </c>
      <c r="L454" s="102">
        <f t="shared" si="23"/>
        <v>6.0075048368543409E-4</v>
      </c>
      <c r="M454" s="97"/>
      <c r="N454" s="103">
        <v>5846</v>
      </c>
      <c r="O454" s="92">
        <v>1439199.840000001</v>
      </c>
    </row>
    <row r="455" spans="1:15" x14ac:dyDescent="0.35">
      <c r="A455">
        <v>2024</v>
      </c>
      <c r="B455" s="95" t="s">
        <v>6</v>
      </c>
      <c r="C455" t="s">
        <v>58</v>
      </c>
      <c r="D455" s="97">
        <v>39</v>
      </c>
      <c r="E455" s="109">
        <v>10400</v>
      </c>
      <c r="F455" s="99">
        <f t="shared" si="22"/>
        <v>4.8495399154439198</v>
      </c>
      <c r="G455" s="97">
        <v>3</v>
      </c>
      <c r="H455" s="97">
        <v>310.5</v>
      </c>
      <c r="I455" s="101">
        <f t="shared" si="21"/>
        <v>33.494363929146537</v>
      </c>
      <c r="J455" s="97">
        <v>44</v>
      </c>
      <c r="K455" s="109">
        <v>10400</v>
      </c>
      <c r="L455" s="102">
        <f t="shared" si="23"/>
        <v>3.2148362914324914E-3</v>
      </c>
      <c r="M455" s="97"/>
      <c r="N455" s="103">
        <v>8042</v>
      </c>
      <c r="O455" s="92">
        <v>3235001.4299999978</v>
      </c>
    </row>
    <row r="456" spans="1:15" x14ac:dyDescent="0.35">
      <c r="A456">
        <v>2024</v>
      </c>
      <c r="B456" s="95" t="s">
        <v>6</v>
      </c>
      <c r="C456" t="s">
        <v>62</v>
      </c>
      <c r="D456" s="97">
        <v>149</v>
      </c>
      <c r="E456" s="109">
        <v>28740</v>
      </c>
      <c r="F456" s="99">
        <f t="shared" si="22"/>
        <v>2.8272708297755265</v>
      </c>
      <c r="G456" s="97">
        <v>10</v>
      </c>
      <c r="H456" s="97">
        <v>917</v>
      </c>
      <c r="I456" s="101">
        <f t="shared" si="21"/>
        <v>31.341330425299891</v>
      </c>
      <c r="J456" s="97">
        <v>45</v>
      </c>
      <c r="K456" s="109">
        <v>28740</v>
      </c>
      <c r="L456" s="102">
        <f t="shared" si="23"/>
        <v>2.0714266631996032E-3</v>
      </c>
      <c r="M456" s="97"/>
      <c r="N456" s="103">
        <v>52701</v>
      </c>
      <c r="O456" s="92">
        <v>13874495.54000001</v>
      </c>
    </row>
    <row r="457" spans="1:15" x14ac:dyDescent="0.35">
      <c r="A457">
        <v>2024</v>
      </c>
      <c r="B457" s="95" t="s">
        <v>6</v>
      </c>
      <c r="C457" t="s">
        <v>81</v>
      </c>
      <c r="D457" s="97">
        <v>49</v>
      </c>
      <c r="E457" s="109">
        <v>9960</v>
      </c>
      <c r="F457" s="99">
        <f t="shared" si="22"/>
        <v>3.9168665067945643</v>
      </c>
      <c r="G457" s="97">
        <v>6</v>
      </c>
      <c r="H457" s="97">
        <v>321.5</v>
      </c>
      <c r="I457" s="101">
        <f t="shared" si="21"/>
        <v>30.979782270606531</v>
      </c>
      <c r="J457" s="97">
        <v>46</v>
      </c>
      <c r="K457" s="109">
        <v>9960</v>
      </c>
      <c r="L457" s="102">
        <f t="shared" si="23"/>
        <v>3.8828763713487967E-3</v>
      </c>
      <c r="M457" s="97"/>
      <c r="N457" s="103">
        <v>12510</v>
      </c>
      <c r="O457" s="92">
        <v>2565108.7100000018</v>
      </c>
    </row>
    <row r="458" spans="1:15" x14ac:dyDescent="0.35">
      <c r="A458">
        <v>2024</v>
      </c>
      <c r="B458" s="95" t="s">
        <v>6</v>
      </c>
      <c r="C458" t="s">
        <v>93</v>
      </c>
      <c r="D458" s="97">
        <v>10</v>
      </c>
      <c r="E458" s="109">
        <v>2640</v>
      </c>
      <c r="F458" s="99">
        <f t="shared" si="22"/>
        <v>1.774937877174299</v>
      </c>
      <c r="G458" s="97">
        <v>20</v>
      </c>
      <c r="H458" s="97">
        <v>86.5</v>
      </c>
      <c r="I458" s="101">
        <f t="shared" si="21"/>
        <v>30.520231213872833</v>
      </c>
      <c r="J458" s="97">
        <v>47</v>
      </c>
      <c r="K458" s="109">
        <v>2640</v>
      </c>
      <c r="L458" s="102">
        <f t="shared" si="23"/>
        <v>1.1529292525926502E-3</v>
      </c>
      <c r="M458" s="97"/>
      <c r="N458" s="103">
        <v>5634</v>
      </c>
      <c r="O458" s="92">
        <v>2289819.5999999992</v>
      </c>
    </row>
    <row r="459" spans="1:15" x14ac:dyDescent="0.35">
      <c r="A459">
        <v>2024</v>
      </c>
      <c r="B459" s="95" t="s">
        <v>6</v>
      </c>
      <c r="C459" t="s">
        <v>71</v>
      </c>
      <c r="D459" s="97">
        <v>19</v>
      </c>
      <c r="E459" s="109">
        <v>4920</v>
      </c>
      <c r="F459" s="99">
        <f t="shared" si="22"/>
        <v>4.3299908842297175</v>
      </c>
      <c r="G459" s="97">
        <v>4</v>
      </c>
      <c r="H459" s="97">
        <v>164</v>
      </c>
      <c r="I459" s="101">
        <f t="shared" si="21"/>
        <v>30</v>
      </c>
      <c r="J459" s="97">
        <v>48</v>
      </c>
      <c r="K459" s="109">
        <v>4920</v>
      </c>
      <c r="L459" s="102">
        <f t="shared" si="23"/>
        <v>3.1615749074384689E-3</v>
      </c>
      <c r="M459" s="97"/>
      <c r="N459" s="103">
        <v>4388</v>
      </c>
      <c r="O459" s="92">
        <v>1556186.44</v>
      </c>
    </row>
    <row r="460" spans="1:15" x14ac:dyDescent="0.35">
      <c r="A460">
        <v>2024</v>
      </c>
      <c r="B460" s="95" t="s">
        <v>6</v>
      </c>
      <c r="C460" t="s">
        <v>24</v>
      </c>
      <c r="D460" s="97">
        <v>9</v>
      </c>
      <c r="E460" s="109">
        <v>2550</v>
      </c>
      <c r="F460" s="99">
        <f t="shared" si="22"/>
        <v>1.8995356690586744</v>
      </c>
      <c r="G460" s="97">
        <v>17</v>
      </c>
      <c r="H460" s="97">
        <v>85</v>
      </c>
      <c r="I460" s="101">
        <f t="shared" si="21"/>
        <v>30</v>
      </c>
      <c r="J460" s="97">
        <v>49</v>
      </c>
      <c r="K460" s="109">
        <v>2550</v>
      </c>
      <c r="L460" s="102">
        <f t="shared" si="23"/>
        <v>1.2949867017307763E-3</v>
      </c>
      <c r="M460" s="97"/>
      <c r="N460" s="103">
        <v>4738</v>
      </c>
      <c r="O460" s="92">
        <v>1969132.19</v>
      </c>
    </row>
    <row r="461" spans="1:15" x14ac:dyDescent="0.35">
      <c r="A461">
        <v>2024</v>
      </c>
      <c r="B461" s="95" t="s">
        <v>6</v>
      </c>
      <c r="C461" t="s">
        <v>91</v>
      </c>
      <c r="D461" s="97">
        <v>21</v>
      </c>
      <c r="E461" s="109">
        <v>2010</v>
      </c>
      <c r="F461" s="99">
        <f t="shared" si="22"/>
        <v>1.7326732673267327</v>
      </c>
      <c r="G461" s="97">
        <v>23</v>
      </c>
      <c r="H461" s="97">
        <v>67</v>
      </c>
      <c r="I461" s="101">
        <f t="shared" si="21"/>
        <v>30</v>
      </c>
      <c r="J461" s="97">
        <v>50</v>
      </c>
      <c r="K461" s="109">
        <v>2010</v>
      </c>
      <c r="L461" s="102">
        <f t="shared" si="23"/>
        <v>6.212280408713904E-4</v>
      </c>
      <c r="M461" s="97"/>
      <c r="N461" s="103">
        <v>12120</v>
      </c>
      <c r="O461" s="92">
        <v>3235526.8399999989</v>
      </c>
    </row>
    <row r="462" spans="1:15" x14ac:dyDescent="0.35">
      <c r="A462">
        <v>2024</v>
      </c>
      <c r="B462" s="95" t="s">
        <v>6</v>
      </c>
      <c r="C462" t="s">
        <v>45</v>
      </c>
      <c r="D462" s="97">
        <v>7</v>
      </c>
      <c r="E462" s="109">
        <v>765</v>
      </c>
      <c r="F462" s="99">
        <f t="shared" si="22"/>
        <v>1.4008405043025816</v>
      </c>
      <c r="G462" s="97">
        <v>29</v>
      </c>
      <c r="H462" s="97">
        <v>25.5</v>
      </c>
      <c r="I462" s="101">
        <f t="shared" si="21"/>
        <v>30</v>
      </c>
      <c r="J462" s="97">
        <v>51</v>
      </c>
      <c r="K462" s="109">
        <v>765</v>
      </c>
      <c r="L462" s="102">
        <f t="shared" si="23"/>
        <v>5.7144946588336544E-4</v>
      </c>
      <c r="M462" s="97"/>
      <c r="N462" s="103">
        <v>4997</v>
      </c>
      <c r="O462" s="92">
        <v>1338701.0499999991</v>
      </c>
    </row>
    <row r="463" spans="1:15" x14ac:dyDescent="0.35">
      <c r="A463">
        <v>2024</v>
      </c>
      <c r="B463" s="95" t="s">
        <v>6</v>
      </c>
      <c r="C463" t="s">
        <v>92</v>
      </c>
      <c r="D463" s="97">
        <v>14</v>
      </c>
      <c r="E463" s="109">
        <v>690</v>
      </c>
      <c r="F463" s="99">
        <f t="shared" si="22"/>
        <v>1.3596193065941535</v>
      </c>
      <c r="G463" s="97">
        <v>30</v>
      </c>
      <c r="H463" s="97">
        <v>23</v>
      </c>
      <c r="I463" s="101">
        <f t="shared" si="21"/>
        <v>30</v>
      </c>
      <c r="J463" s="97">
        <v>52</v>
      </c>
      <c r="K463" s="109">
        <v>690</v>
      </c>
      <c r="L463" s="102">
        <f t="shared" si="23"/>
        <v>2.3377881320484634E-4</v>
      </c>
      <c r="M463" s="97"/>
      <c r="N463" s="103">
        <v>10297</v>
      </c>
      <c r="O463" s="92">
        <v>2951507.8400000022</v>
      </c>
    </row>
    <row r="464" spans="1:15" x14ac:dyDescent="0.35">
      <c r="A464">
        <v>2024</v>
      </c>
      <c r="B464" s="95" t="s">
        <v>6</v>
      </c>
      <c r="C464" t="s">
        <v>40</v>
      </c>
      <c r="D464" s="97">
        <v>8</v>
      </c>
      <c r="E464" s="109">
        <v>450</v>
      </c>
      <c r="F464" s="99">
        <f t="shared" si="22"/>
        <v>1.2397334573066792</v>
      </c>
      <c r="G464" s="97">
        <v>33</v>
      </c>
      <c r="H464" s="97">
        <v>15</v>
      </c>
      <c r="I464" s="101">
        <f t="shared" si="21"/>
        <v>30</v>
      </c>
      <c r="J464" s="97">
        <v>53</v>
      </c>
      <c r="K464" s="109">
        <v>450</v>
      </c>
      <c r="L464" s="102">
        <f t="shared" si="23"/>
        <v>3.4015762087773155E-4</v>
      </c>
      <c r="M464" s="97"/>
      <c r="N464" s="103">
        <v>6453</v>
      </c>
      <c r="O464" s="92">
        <v>1322916.120000001</v>
      </c>
    </row>
    <row r="465" spans="1:15" x14ac:dyDescent="0.35">
      <c r="A465">
        <v>2024</v>
      </c>
      <c r="B465" s="95" t="s">
        <v>6</v>
      </c>
      <c r="C465" t="s">
        <v>69</v>
      </c>
      <c r="D465" s="97">
        <v>4</v>
      </c>
      <c r="E465" s="109">
        <v>180</v>
      </c>
      <c r="F465" s="99">
        <f t="shared" si="22"/>
        <v>0.84459459459459463</v>
      </c>
      <c r="G465" s="97">
        <v>45</v>
      </c>
      <c r="H465" s="97">
        <v>6</v>
      </c>
      <c r="I465" s="101">
        <f t="shared" si="21"/>
        <v>30</v>
      </c>
      <c r="J465" s="97">
        <v>54</v>
      </c>
      <c r="K465" s="109">
        <v>180</v>
      </c>
      <c r="L465" s="102">
        <f t="shared" si="23"/>
        <v>8.2461043238571668E-5</v>
      </c>
      <c r="M465" s="97"/>
      <c r="N465" s="103">
        <v>4736</v>
      </c>
      <c r="O465" s="92">
        <v>2182848.9300000011</v>
      </c>
    </row>
    <row r="466" spans="1:15" x14ac:dyDescent="0.35">
      <c r="A466">
        <v>2024</v>
      </c>
      <c r="B466" s="95" t="s">
        <v>6</v>
      </c>
      <c r="C466" t="s">
        <v>86</v>
      </c>
      <c r="D466" s="97">
        <v>2</v>
      </c>
      <c r="E466" s="109">
        <v>180</v>
      </c>
      <c r="F466" s="99">
        <f t="shared" si="22"/>
        <v>0.11600928074245939</v>
      </c>
      <c r="G466" s="97">
        <v>66</v>
      </c>
      <c r="H466" s="97">
        <v>6</v>
      </c>
      <c r="I466" s="101">
        <f t="shared" si="21"/>
        <v>30</v>
      </c>
      <c r="J466" s="97">
        <v>55</v>
      </c>
      <c r="K466" s="109">
        <v>180</v>
      </c>
      <c r="L466" s="102">
        <f t="shared" si="23"/>
        <v>3.6890853840595152E-5</v>
      </c>
      <c r="M466" s="97"/>
      <c r="N466" s="103">
        <v>17240</v>
      </c>
      <c r="O466" s="92">
        <v>4879258.1700000064</v>
      </c>
    </row>
    <row r="467" spans="1:15" x14ac:dyDescent="0.35">
      <c r="A467">
        <v>2024</v>
      </c>
      <c r="B467" s="95" t="s">
        <v>6</v>
      </c>
      <c r="C467" t="s">
        <v>67</v>
      </c>
      <c r="D467" s="97">
        <v>15</v>
      </c>
      <c r="E467" s="109">
        <v>1020</v>
      </c>
      <c r="F467" s="99">
        <f t="shared" si="22"/>
        <v>1.1092213266287065</v>
      </c>
      <c r="G467" s="97">
        <v>37</v>
      </c>
      <c r="H467" s="97">
        <v>38</v>
      </c>
      <c r="I467" s="101">
        <f t="shared" si="21"/>
        <v>26.842105263157894</v>
      </c>
      <c r="J467" s="97">
        <v>56</v>
      </c>
      <c r="K467" s="109">
        <v>1020</v>
      </c>
      <c r="L467" s="102">
        <f t="shared" si="23"/>
        <v>2.5605370452324298E-4</v>
      </c>
      <c r="M467" s="97"/>
      <c r="N467" s="103">
        <v>13523</v>
      </c>
      <c r="O467" s="92">
        <v>3983539.3199999989</v>
      </c>
    </row>
    <row r="468" spans="1:15" x14ac:dyDescent="0.35">
      <c r="A468">
        <v>2024</v>
      </c>
      <c r="B468" s="95" t="s">
        <v>6</v>
      </c>
      <c r="C468" t="s">
        <v>83</v>
      </c>
      <c r="D468" s="97">
        <v>19</v>
      </c>
      <c r="E468" s="109">
        <v>825</v>
      </c>
      <c r="F468" s="99">
        <f t="shared" si="22"/>
        <v>1.7877305231464058</v>
      </c>
      <c r="G468" s="97">
        <v>19</v>
      </c>
      <c r="H468" s="97">
        <v>33</v>
      </c>
      <c r="I468" s="101">
        <f t="shared" si="21"/>
        <v>25</v>
      </c>
      <c r="J468" s="97">
        <v>57</v>
      </c>
      <c r="K468" s="109">
        <v>825</v>
      </c>
      <c r="L468" s="102">
        <f t="shared" si="23"/>
        <v>2.4854781270739525E-4</v>
      </c>
      <c r="M468" s="97"/>
      <c r="N468" s="103">
        <v>10628</v>
      </c>
      <c r="O468" s="92">
        <v>3319280.87</v>
      </c>
    </row>
    <row r="469" spans="1:15" x14ac:dyDescent="0.35">
      <c r="A469">
        <v>2024</v>
      </c>
      <c r="B469" s="95" t="s">
        <v>6</v>
      </c>
      <c r="C469" t="s">
        <v>28</v>
      </c>
      <c r="D469" s="97">
        <v>13</v>
      </c>
      <c r="E469" s="109">
        <v>950</v>
      </c>
      <c r="F469" s="99">
        <f t="shared" si="22"/>
        <v>1.4850354123829106</v>
      </c>
      <c r="G469" s="97">
        <v>28</v>
      </c>
      <c r="H469" s="97">
        <v>38</v>
      </c>
      <c r="I469" s="101">
        <f t="shared" si="21"/>
        <v>25</v>
      </c>
      <c r="J469" s="97">
        <v>58</v>
      </c>
      <c r="K469" s="109">
        <v>950</v>
      </c>
      <c r="L469" s="102">
        <f t="shared" si="23"/>
        <v>3.8720446252572479E-4</v>
      </c>
      <c r="M469" s="97"/>
      <c r="N469" s="103">
        <v>8754</v>
      </c>
      <c r="O469" s="92">
        <v>2453484.1199999978</v>
      </c>
    </row>
    <row r="470" spans="1:15" x14ac:dyDescent="0.35">
      <c r="A470">
        <v>2024</v>
      </c>
      <c r="B470" s="95" t="s">
        <v>6</v>
      </c>
      <c r="C470" t="s">
        <v>56</v>
      </c>
      <c r="D470" s="97">
        <v>9</v>
      </c>
      <c r="E470" s="109">
        <v>400</v>
      </c>
      <c r="F470" s="99">
        <f t="shared" si="22"/>
        <v>0.84301236418134129</v>
      </c>
      <c r="G470" s="97">
        <v>47</v>
      </c>
      <c r="H470" s="97">
        <v>16</v>
      </c>
      <c r="I470" s="101">
        <f t="shared" si="21"/>
        <v>25</v>
      </c>
      <c r="J470" s="97">
        <v>59</v>
      </c>
      <c r="K470" s="109">
        <v>400</v>
      </c>
      <c r="L470" s="102">
        <f t="shared" si="23"/>
        <v>1.7770344955848276E-4</v>
      </c>
      <c r="M470" s="97"/>
      <c r="N470" s="103">
        <v>10676</v>
      </c>
      <c r="O470" s="92">
        <v>2250941.1099999989</v>
      </c>
    </row>
    <row r="471" spans="1:15" x14ac:dyDescent="0.35">
      <c r="A471">
        <v>2024</v>
      </c>
      <c r="B471" s="95" t="s">
        <v>6</v>
      </c>
      <c r="C471" t="s">
        <v>54</v>
      </c>
      <c r="D471" s="97">
        <v>7</v>
      </c>
      <c r="E471" s="109">
        <v>336</v>
      </c>
      <c r="F471" s="99">
        <f t="shared" si="22"/>
        <v>1.5959872321021431</v>
      </c>
      <c r="G471" s="97">
        <v>26</v>
      </c>
      <c r="H471" s="97">
        <v>14</v>
      </c>
      <c r="I471" s="101">
        <f t="shared" si="21"/>
        <v>24</v>
      </c>
      <c r="J471" s="97">
        <v>60</v>
      </c>
      <c r="K471" s="109">
        <v>336</v>
      </c>
      <c r="L471" s="102">
        <f t="shared" si="23"/>
        <v>4.4937856160930589E-4</v>
      </c>
      <c r="M471" s="97"/>
      <c r="N471" s="103">
        <v>4386</v>
      </c>
      <c r="O471" s="92">
        <v>747699.22000000009</v>
      </c>
    </row>
    <row r="472" spans="1:15" x14ac:dyDescent="0.35">
      <c r="A472">
        <v>2024</v>
      </c>
      <c r="B472" s="95" t="s">
        <v>6</v>
      </c>
      <c r="C472" t="s">
        <v>78</v>
      </c>
      <c r="D472" s="97">
        <v>190</v>
      </c>
      <c r="E472" s="109">
        <v>36824.639999999999</v>
      </c>
      <c r="F472" s="99">
        <f t="shared" si="22"/>
        <v>1.8808342984983024</v>
      </c>
      <c r="G472" s="97">
        <v>18</v>
      </c>
      <c r="H472" s="97">
        <v>1807</v>
      </c>
      <c r="I472" s="101">
        <f t="shared" si="21"/>
        <v>20.378882125069175</v>
      </c>
      <c r="J472" s="97">
        <v>61</v>
      </c>
      <c r="K472" s="109">
        <v>36824.639999999999</v>
      </c>
      <c r="L472" s="102">
        <f t="shared" si="23"/>
        <v>1.4010414442919652E-3</v>
      </c>
      <c r="M472" s="97"/>
      <c r="N472" s="103">
        <v>101019</v>
      </c>
      <c r="O472" s="92">
        <v>26283762.09</v>
      </c>
    </row>
    <row r="473" spans="1:15" x14ac:dyDescent="0.35">
      <c r="A473">
        <v>2024</v>
      </c>
      <c r="B473" s="95" t="s">
        <v>6</v>
      </c>
      <c r="C473" t="s">
        <v>44</v>
      </c>
      <c r="D473" s="97">
        <v>12</v>
      </c>
      <c r="E473" s="109">
        <v>180</v>
      </c>
      <c r="F473" s="99">
        <f t="shared" si="22"/>
        <v>1.7224056265250467</v>
      </c>
      <c r="G473" s="97">
        <v>24</v>
      </c>
      <c r="H473" s="97">
        <v>9</v>
      </c>
      <c r="I473" s="101">
        <f t="shared" si="21"/>
        <v>20</v>
      </c>
      <c r="J473" s="97">
        <v>62</v>
      </c>
      <c r="K473" s="109">
        <v>180</v>
      </c>
      <c r="L473" s="102">
        <f t="shared" si="23"/>
        <v>6.7968294240726982E-5</v>
      </c>
      <c r="M473" s="97"/>
      <c r="N473" s="103">
        <v>6967</v>
      </c>
      <c r="O473" s="92">
        <v>2648293.62</v>
      </c>
    </row>
    <row r="474" spans="1:15" x14ac:dyDescent="0.35">
      <c r="A474">
        <v>2024</v>
      </c>
      <c r="B474" s="95" t="s">
        <v>6</v>
      </c>
      <c r="C474" t="s">
        <v>75</v>
      </c>
      <c r="D474" s="97">
        <v>14</v>
      </c>
      <c r="E474" s="109">
        <v>1061.04</v>
      </c>
      <c r="F474" s="99">
        <f t="shared" si="22"/>
        <v>1.1317704122877932</v>
      </c>
      <c r="G474" s="97">
        <v>35</v>
      </c>
      <c r="H474" s="97">
        <v>61</v>
      </c>
      <c r="I474" s="101">
        <f t="shared" si="21"/>
        <v>17.394098360655736</v>
      </c>
      <c r="J474" s="97">
        <v>63</v>
      </c>
      <c r="K474" s="109">
        <v>1061.04</v>
      </c>
      <c r="L474" s="102">
        <f t="shared" si="23"/>
        <v>3.3607660433271938E-4</v>
      </c>
      <c r="M474" s="97"/>
      <c r="N474" s="103">
        <v>12370</v>
      </c>
      <c r="O474" s="92">
        <v>3157137.3499999992</v>
      </c>
    </row>
    <row r="475" spans="1:15" x14ac:dyDescent="0.35">
      <c r="A475">
        <v>2024</v>
      </c>
      <c r="B475" s="95" t="s">
        <v>6</v>
      </c>
      <c r="C475" t="s">
        <v>59</v>
      </c>
      <c r="D475" s="97">
        <v>5</v>
      </c>
      <c r="E475" s="109">
        <v>675</v>
      </c>
      <c r="F475" s="99">
        <f t="shared" si="22"/>
        <v>0.65104166666666663</v>
      </c>
      <c r="G475" s="97">
        <v>52</v>
      </c>
      <c r="H475" s="97">
        <v>50</v>
      </c>
      <c r="I475" s="101">
        <f t="shared" si="21"/>
        <v>13.5</v>
      </c>
      <c r="J475" s="97">
        <v>64</v>
      </c>
      <c r="K475" s="109">
        <v>675</v>
      </c>
      <c r="L475" s="102">
        <f t="shared" si="23"/>
        <v>3.077948428358493E-4</v>
      </c>
      <c r="M475" s="97"/>
      <c r="N475" s="103">
        <v>7680</v>
      </c>
      <c r="O475" s="92">
        <v>2193019.2000000002</v>
      </c>
    </row>
  </sheetData>
  <sheetProtection algorithmName="SHA-512" hashValue="wss20L71REDCZ5Qxw7d+6PCIKghwPuoIQgU/PhbR60g45CIMtrU8ecMbSCPH7vDY7PReswMr9Bb+O9SrPxnsFw==" saltValue="FXsM3pNTfH7JL9stLI7DU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565C-F54D-43F5-9E0E-95041717D3A1}">
  <sheetPr codeName="Leht4"/>
  <dimension ref="A1:H18"/>
  <sheetViews>
    <sheetView zoomScaleNormal="100" workbookViewId="0">
      <selection activeCell="B8" sqref="B8"/>
    </sheetView>
  </sheetViews>
  <sheetFormatPr defaultColWidth="8.81640625" defaultRowHeight="14.5" x14ac:dyDescent="0.35"/>
  <cols>
    <col min="1" max="1" width="35.7265625" style="14" customWidth="1"/>
    <col min="2" max="5" width="26.81640625" style="14" customWidth="1"/>
    <col min="6" max="6" width="31" style="14" customWidth="1"/>
    <col min="7" max="7" width="26.81640625" style="14" customWidth="1"/>
    <col min="8" max="16384" width="8.81640625" style="14"/>
  </cols>
  <sheetData>
    <row r="1" spans="1:8" ht="15.5" x14ac:dyDescent="0.35">
      <c r="A1" s="38" t="s">
        <v>76</v>
      </c>
      <c r="B1" s="39"/>
      <c r="C1" s="39"/>
      <c r="D1" s="39"/>
      <c r="E1" s="39"/>
      <c r="F1" s="39"/>
      <c r="G1" s="39"/>
    </row>
    <row r="2" spans="1:8" x14ac:dyDescent="0.35">
      <c r="A2" s="39"/>
      <c r="B2" s="39"/>
      <c r="C2" s="39"/>
      <c r="D2" s="39"/>
      <c r="E2" s="117"/>
      <c r="F2" s="39"/>
      <c r="G2" s="39"/>
    </row>
    <row r="3" spans="1:8" ht="16" thickBot="1" x14ac:dyDescent="0.4">
      <c r="A3" s="40"/>
      <c r="B3" s="40"/>
      <c r="C3" s="39"/>
      <c r="D3" s="40"/>
      <c r="E3" s="40"/>
      <c r="F3" s="40"/>
      <c r="G3" s="40"/>
    </row>
    <row r="4" spans="1:8" ht="28.15" customHeight="1" x14ac:dyDescent="0.35">
      <c r="A4" s="15">
        <v>2024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7" t="s">
        <v>6</v>
      </c>
      <c r="H4" s="35"/>
    </row>
    <row r="5" spans="1:8" ht="33" customHeight="1" x14ac:dyDescent="0.35">
      <c r="A5" s="18" t="s">
        <v>7</v>
      </c>
      <c r="B5" s="19">
        <f>(IF(SUMIFS(koond2024!$D$2:$D$475,koond2024!$B$2:$B$475,'S-veeb 2024'!B$4,koond2024!$C$2:$C$475,'S-veeb 2024'!$A$1)=0,"0",
IF(AND(SUMIFS(koond2024!$D$2:$D$475,koond2024!$B$2:$B$475,'S-veeb 2024'!B$4,koond2024!$C$2:$C$475,'S-veeb 2024'!$A$1)&gt;=1,
SUMIFS(koond2024!$D$2:$D$475,koond2024!$B$2:$B$475,'S-veeb 2024'!B$4,koond2024!$C$2:$C$475,'S-veeb 2024'!$A$1)&lt;=5),"1-5",
SUMIFS(koond2024!$D$2:$D$475,koond2024!$B$2:$B$475,'S-veeb 2024'!B$4,koond2024!$C$2:$C$475,'S-veeb 2024'!$A$1))))</f>
        <v>1697</v>
      </c>
      <c r="C5" s="115">
        <f>(IF(SUMIFS(koond2024!$D$2:$D$471,koond2024!$B$2:$B$471,'S-veeb 2024'!C$4,koond2024!$C$2:$C$471,'S-veeb 2024'!$A$1)=0,"0",
IF(AND(SUMIFS(koond2024!$D$2:$D$471,koond2024!$B$2:$B$471,'S-veeb 2024'!C$4,koond2024!$C$2:$C$471,'S-veeb 2024'!$A$1)&gt;=1,
SUMIFS(koond2024!$D$2:$D$471,koond2024!$B$2:$B$471,'S-veeb 2024'!C$4,koond2024!$C$2:$C$471,'S-veeb 2024'!$A$1)&lt;=5),"1-5",
SUMIFS(koond2024!$D$2:$D$471,koond2024!$B$2:$B$471,'S-veeb 2024'!C$4,koond2024!$C$2:$C$471,'S-veeb 2024'!$A$1))))</f>
        <v>1260</v>
      </c>
      <c r="D5" s="19">
        <f>(IF(SUMIFS(koond2024!$D$2:$D$471,koond2024!$B$2:$B$471,'S-veeb 2024'!D$4,koond2024!$C$2:$C$471,'S-veeb 2024'!$A$1)=0,"0",
IF(AND(SUMIFS(koond2024!$D$2:$D$471,koond2024!$B$2:$B$471,'S-veeb 2024'!D$4,koond2024!$C$2:$C$471,'S-veeb 2024'!$A$1)&gt;=1,
SUMIFS(koond2024!$D$2:$D$471,koond2024!$B$2:$B$471,'S-veeb 2024'!D$4,koond2024!$C$2:$C$471,'S-veeb 2024'!$A$1)&lt;=5),"1-5",
SUMIFS(koond2024!$D$2:$D$471,koond2024!$B$2:$B$471,'S-veeb 2024'!D$4,koond2024!$C$2:$C$471,'S-veeb 2024'!$A$1))))</f>
        <v>215</v>
      </c>
      <c r="E5" s="19">
        <f>(IF(SUMIFS(koond2024!$D$2:$D$471,koond2024!$B$2:$B$471,'S-veeb 2024'!E$4,koond2024!$C$2:$C$471,'S-veeb 2024'!$A$1)=0,"0",
IF(AND(SUMIFS(koond2024!$D$2:$D$471,koond2024!$B$2:$B$471,'S-veeb 2024'!E$4,koond2024!$C$2:$C$471,'S-veeb 2024'!$A$1)&gt;=1,
SUMIFS(koond2024!$D$2:$D$471,koond2024!$B$2:$B$471,'S-veeb 2024'!E$4,koond2024!$C$2:$C$471,'S-veeb 2024'!$A$1)&lt;=5),"1-5",
SUMIFS(koond2024!$D$2:$D$471,koond2024!$B$2:$B$471,'S-veeb 2024'!E$4,koond2024!$C$2:$C$471,'S-veeb 2024'!$A$1))))</f>
        <v>3654</v>
      </c>
      <c r="F5" s="19">
        <f>(IF(SUMIFS(koond2024!$D$2:$D$471,koond2024!$B$2:$B$471,'S-veeb 2024'!F$4,koond2024!$C$2:$C$471,'S-veeb 2024'!$A$1)=0,"0",
IF(AND(SUMIFS(koond2024!$D$2:$D$471,koond2024!$B$2:$B$471,'S-veeb 2024'!F$4,koond2024!$C$2:$C$471,'S-veeb 2024'!$A$1)&gt;=1,
SUMIFS(koond2024!$D$2:$D$471,koond2024!$B$2:$B$471,'S-veeb 2024'!F$4,koond2024!$C$2:$C$471,'S-veeb 2024'!$A$1)&lt;=5),"1-5",
SUMIFS(koond2024!$D$2:$D$471,koond2024!$B$2:$B$471,'S-veeb 2024'!F$4,koond2024!$C$2:$C$471,'S-veeb 2024'!$A$1))))</f>
        <v>9826</v>
      </c>
      <c r="G5" s="20">
        <f>(IF(SUMIFS(koond2024!$D$2:$D$475,koond2024!$B$2:$B$475,'S-veeb 2024'!G$4,koond2024!$C$2:$C$475,'S-veeb 2024'!$A$1)=0,"0",
IF(AND(SUMIFS(koond2024!$D$2:$D$475,koond2024!$B$2:$B$475,'S-veeb 2024'!G$4,koond2024!$C$2:$C$475,'S-veeb 2024'!$A$1)&gt;=1,
SUMIFS(koond2024!$D$2:$D$475,koond2024!$B$2:$B$475,'S-veeb 2024'!G$4,koond2024!$C$2:$C$475,'S-veeb 2024'!$A$1)&lt;=5),"1-5",
SUMIFS(koond2024!$D$2:$D$475,koond2024!$B$2:$B$475,'S-veeb 2024'!G$4,koond2024!$C$2:$C$475,'S-veeb 2024'!$A$1))))</f>
        <v>1016</v>
      </c>
      <c r="H5" s="35"/>
    </row>
    <row r="6" spans="1:8" ht="33" customHeight="1" x14ac:dyDescent="0.35">
      <c r="A6" s="18" t="s">
        <v>182</v>
      </c>
      <c r="B6" s="21">
        <f>SUMIFS(koond2024!$E$2:$E$471,koond2024!$B$2:$B$471,'S-veeb 2024'!B$4,koond2024!$C$2:$C$471,'S-veeb 2024'!$A$1)</f>
        <v>3768067</v>
      </c>
      <c r="C6" s="21">
        <f>SUMIFS(koond2024!$E$2:$E$471,koond2024!$B$2:$B$471,'S-veeb 2024'!C$4,koond2024!$C$2:$C$471,'S-veeb 2024'!$A$1)</f>
        <v>5199649</v>
      </c>
      <c r="D6" s="21">
        <f>SUMIFS(koond2024!$E$2:$E$471,koond2024!$B$2:$B$471,'S-veeb 2024'!D$4,koond2024!$C$2:$C$471,'S-veeb 2024'!$A$1)</f>
        <v>1102486</v>
      </c>
      <c r="E6" s="21">
        <f>SUMIFS(koond2024!$E$2:$E$471,koond2024!$B$2:$B$471,'S-veeb 2024'!E$4,koond2024!$C$2:$C$471,'S-veeb 2024'!$A$1)</f>
        <v>4395952</v>
      </c>
      <c r="F6" s="21">
        <f>SUMIFS(koond2024!$E$2:$E$471,koond2024!$B$2:$B$471,'S-veeb 2024'!F$4,koond2024!$C$2:$C$471,'S-veeb 2024'!$A$1)</f>
        <v>2013472</v>
      </c>
      <c r="G6" s="22">
        <f>SUMIFS(koond2024!$E$2:$E$475,koond2024!$B$2:$B$475,'S-veeb 2024'!G$4,koond2024!$C$2:$C$475,'S-veeb 2024'!$A$1)</f>
        <v>145416.81</v>
      </c>
      <c r="H6" s="35"/>
    </row>
    <row r="7" spans="1:8" ht="33" customHeight="1" x14ac:dyDescent="0.35">
      <c r="A7" s="23" t="s">
        <v>176</v>
      </c>
      <c r="B7" s="21">
        <f>SUMIFS(koond2024!$K$2:$K$471,koond2024!$B$2:$B$471,'S-veeb 2024'!B$4,koond2024!$C$2:$C$471,'S-veeb 2024'!$A$1)</f>
        <v>3612668</v>
      </c>
      <c r="C7" s="21">
        <f>SUMIFS(koond2024!$K$2:$K$471,koond2024!$B$2:$B$471,'S-veeb 2024'!C$4,koond2024!$C$2:$C$471,'S-veeb 2024'!$A$1)</f>
        <v>5199649</v>
      </c>
      <c r="D7" s="21">
        <f>SUMIFS(koond2024!$K$2:$K$471,koond2024!$B$2:$B$471,'S-veeb 2024'!D$4,koond2024!$C$2:$C$471,'S-veeb 2024'!$A$1)</f>
        <v>1083013</v>
      </c>
      <c r="E7" s="21">
        <f>SUMIFS(koond2024!$K$2:$K$471,koond2024!$B$2:$B$471,'S-veeb 2024'!E$4,koond2024!$C$2:$C$471,'S-veeb 2024'!$A$1)</f>
        <v>3970040</v>
      </c>
      <c r="F7" s="21">
        <f>SUMIFS(koond2024!$K$2:$K$471,koond2024!$B$2:$B$471,'S-veeb 2024'!F$4,koond2024!$C$2:$C$471,'S-veeb 2024'!$A$1)</f>
        <v>2013472</v>
      </c>
      <c r="G7" s="22">
        <f>SUMIFS(koond2024!$K$2:$K$475,koond2024!$B$2:$B$475,'S-veeb 2024'!G$4,koond2024!$C$2:$C$475,'S-veeb 2024'!$A$1)</f>
        <v>145416.81</v>
      </c>
      <c r="H7" s="35"/>
    </row>
    <row r="8" spans="1:8" ht="33" customHeight="1" x14ac:dyDescent="0.35">
      <c r="A8" s="18" t="s">
        <v>183</v>
      </c>
      <c r="B8" s="24">
        <f>SUMIFS(koond2024!$H$2:$H$471,koond2024!$B$2:$B$471,'S-veeb 2024'!B$4,koond2024!$C$2:$C$471,'S-veeb 2024'!$A$1)</f>
        <v>137507</v>
      </c>
      <c r="C8" s="24">
        <f>SUMIFS(koond2024!$H$2:$H$471,koond2024!$B$2:$B$471,'S-veeb 2024'!C$4,koond2024!$C$2:$C$471,'S-veeb 2024'!$A$1)</f>
        <v>445073.5</v>
      </c>
      <c r="D8" s="24">
        <f>SUMIFS(koond2024!$H$2:$H$471,koond2024!$B$2:$B$471,'S-veeb 2024'!D$4,koond2024!$C$2:$C$471,'S-veeb 2024'!$A$1)</f>
        <v>149737</v>
      </c>
      <c r="E8" s="24" t="s">
        <v>207</v>
      </c>
      <c r="F8" s="24">
        <f>SUMIFS(koond2024!$H$2:$H$471,koond2024!$B$2:$B$471,'S-veeb 2024'!F$4,koond2024!$C$2:$C$471,'S-veeb 2024'!$A$1)</f>
        <v>0</v>
      </c>
      <c r="G8" s="25">
        <f>SUMIFS(koond2024!$H$2:$H$475,koond2024!$B$2:$B$475,'S-veeb 2024'!G$4,koond2024!$C$2:$C$475,'S-veeb 2024'!$A$1)</f>
        <v>2201</v>
      </c>
      <c r="H8" s="35"/>
    </row>
    <row r="9" spans="1:8" ht="31" x14ac:dyDescent="0.35">
      <c r="A9" s="18" t="s">
        <v>9</v>
      </c>
      <c r="B9" s="26">
        <f>SUMIFS(koond2024!$F$2:$F$471,koond2024!$B$2:$B$471,'S-veeb 2024'!B$4,koond2024!$C$2:$C$471,'S-veeb 2024'!$A$1)</f>
        <v>3.7087059522872905</v>
      </c>
      <c r="C9" s="26">
        <f>SUMIFS(koond2024!$F$2:$F$471,koond2024!$B$2:$B$471,'S-veeb 2024'!C$4,koond2024!$C$2:$C$471,'S-veeb 2024'!$A$1)</f>
        <v>2.7536649969840812</v>
      </c>
      <c r="D9" s="26">
        <f>SUMIFS(koond2024!$F$2:$F$471,koond2024!$B$2:$B$471,'S-veeb 2024'!D$4,koond2024!$C$2:$C$471,'S-veeb 2024'!$A$1)</f>
        <v>0.46987140821553769</v>
      </c>
      <c r="E9" s="26">
        <f>SUMIFS(koond2024!$F$2:$F$471,koond2024!$B$2:$B$471,'S-veeb 2024'!E$4,koond2024!$C$2:$C$471,'S-veeb 2024'!$A$1)</f>
        <v>7.985628491253836</v>
      </c>
      <c r="F9" s="26">
        <f>SUMIFS(koond2024!$F$2:$F$471,koond2024!$B$2:$B$471,'S-veeb 2024'!F$4,koond2024!$C$2:$C$471,'S-veeb 2024'!$A$1)</f>
        <v>21.474216079655225</v>
      </c>
      <c r="G9" s="27">
        <f>SUMIFS(koond2024!$F$2:$F$475,koond2024!$B$2:$B$475,'S-veeb 2024'!G$4,koond2024!$C$2:$C$475,'S-veeb 2024'!$A$1)</f>
        <v>2.2204155848697038</v>
      </c>
      <c r="H9" s="35"/>
    </row>
    <row r="10" spans="1:8" ht="46.9" customHeight="1" x14ac:dyDescent="0.35">
      <c r="A10" s="18" t="s">
        <v>184</v>
      </c>
      <c r="B10" s="19">
        <f>IFERROR(SUMIFS(koond2024!$G$2:$G$471,koond2024!$B$2:$B$471,'S-veeb 2024'!B$4,koond2024!$C$2:$C$471,'S-veeb 2024'!$A$1),"")</f>
        <v>65</v>
      </c>
      <c r="C10" s="19">
        <f>IFERROR(SUMIFS(koond2024!$G$2:$G$471,koond2024!$B$2:$B$471,'S-veeb 2024'!C$4,koond2024!$C$2:$C$471,'S-veeb 2024'!$A$1),"")</f>
        <v>47</v>
      </c>
      <c r="D10" s="19">
        <f>IFERROR(SUMIFS(koond2024!$G$2:$G$471,koond2024!$B$2:$B$471,'S-veeb 2024'!D$4,koond2024!$C$2:$C$471,'S-veeb 2024'!$A$1),"")</f>
        <v>11</v>
      </c>
      <c r="E10" s="19">
        <f>IFERROR(SUMIFS(koond2024!$G$2:$G$471,koond2024!$B$2:$B$471,'S-veeb 2024'!E$4,koond2024!$C$2:$C$471,'S-veeb 2024'!$A$1),"")</f>
        <v>58</v>
      </c>
      <c r="F10" s="19">
        <f>IFERROR(SUMIFS(koond2024!$G$2:$G$471,koond2024!$B$2:$B$471,'S-veeb 2024'!F$4,koond2024!$C$2:$C$471,'S-veeb 2024'!$A$1),"")</f>
        <v>4</v>
      </c>
      <c r="G10" s="20">
        <f>IFERROR(SUMIFS(koond2024!$G$2:$G$475,koond2024!$B$2:$B$475,'S-veeb 2024'!G$4,koond2024!$C$2:$C$475,'S-veeb 2024'!$A$1),"")</f>
        <v>13</v>
      </c>
      <c r="H10" s="35"/>
    </row>
    <row r="11" spans="1:8" ht="45" customHeight="1" x14ac:dyDescent="0.35">
      <c r="A11" s="18" t="s">
        <v>188</v>
      </c>
      <c r="B11" s="19" t="str">
        <f>IFERROR(ROUND(SUMIFS(koond2024!$I$2:$I$471,koond2024!$B$2:$B$471,'S-veeb 2024'!B$4,koond2024!$C$2:$C$471,'S-veeb 2024'!$A$1),1),"")&amp;" €/h"</f>
        <v>27,4 €/h</v>
      </c>
      <c r="C11" s="19" t="str">
        <f>IFERROR(ROUND(SUMIFS(koond2024!$I$2:$I$471,koond2024!$B$2:$B$471,'S-veeb 2024'!C$4,koond2024!$C$2:$C$471,'S-veeb 2024'!$A$1),1),"")&amp;" €/h"</f>
        <v>11,7 €/h</v>
      </c>
      <c r="D11" s="19" t="str">
        <f>IFERROR(ROUND(SUMIFS(koond2024!$I$2:$I$471,koond2024!$B$2:$B$471,'S-veeb 2024'!D$4,koond2024!$C$2:$C$471,'S-veeb 2024'!$A$1),1),"")&amp;" €/h"</f>
        <v>7,4 €/h</v>
      </c>
      <c r="E11" s="116" t="str">
        <f>ROUND(E6/E5,1)&amp;" € (inimese kohta aastas)"</f>
        <v>1203,1 € (inimese kohta aastas)</v>
      </c>
      <c r="F11" s="115" t="str">
        <f>IFERROR(ROUND(SUMIFS(koond2024!$I$2:$I$471,koond2024!$B$2:$B$471,'S-veeb 2024'!F$4,koond2024!$C$2:$C$471,'S-veeb 2024'!$A$1),1),"")&amp;" € (inimese kohta aastas)"</f>
        <v>204,9 € (inimese kohta aastas)</v>
      </c>
      <c r="G11" s="20" t="str">
        <f>IFERROR(ROUND(SUMIFS(koond2024!$I$2:$I$475,koond2024!$B$2:$B$475,'S-veeb 2024'!G$4,koond2024!$C$2:$C$475,'S-veeb 2024'!$A$1),1),"")&amp;" €/h"</f>
        <v>66,1 €/h</v>
      </c>
      <c r="H11" s="35"/>
    </row>
    <row r="12" spans="1:8" ht="33" customHeight="1" x14ac:dyDescent="0.35">
      <c r="A12" s="28" t="s">
        <v>185</v>
      </c>
      <c r="B12" s="29" t="s">
        <v>208</v>
      </c>
      <c r="C12" s="29" t="s">
        <v>209</v>
      </c>
      <c r="D12" s="29" t="s">
        <v>210</v>
      </c>
      <c r="E12" s="80" t="s">
        <v>211</v>
      </c>
      <c r="F12" s="30" t="s">
        <v>213</v>
      </c>
      <c r="G12" s="31" t="s">
        <v>212</v>
      </c>
      <c r="H12" s="35"/>
    </row>
    <row r="13" spans="1:8" ht="51" customHeight="1" thickBot="1" x14ac:dyDescent="0.4">
      <c r="A13" s="32" t="s">
        <v>186</v>
      </c>
      <c r="B13" s="33">
        <f>IFERROR(SUMIFS(koond2024!$L$2:$L$471,koond2024!$B$2:$B$471,'S-veeb 2024'!B$4,koond2024!$C$2:$C$471,'S-veeb 2024'!$A$1),"")</f>
        <v>2.9794392725536457E-2</v>
      </c>
      <c r="C13" s="33">
        <f>IFERROR(SUMIFS(koond2024!$L$2:$L$471,koond2024!$B$2:$B$471,'S-veeb 2024'!C$4,koond2024!$C$2:$C$471,'S-veeb 2024'!$A$1),"")</f>
        <v>4.2882541285376309E-2</v>
      </c>
      <c r="D13" s="33">
        <f>IFERROR(SUMIFS(koond2024!$L$2:$L$471,koond2024!$B$2:$B$471,'S-veeb 2024'!D$4,koond2024!$C$2:$C$471,'S-veeb 2024'!$A$1),"")</f>
        <v>8.9318239729920968E-3</v>
      </c>
      <c r="E13" s="33">
        <f>IFERROR(SUMIFS(koond2024!$L$2:$L$471,koond2024!$B$2:$B$471,'S-veeb 2024'!E$4,koond2024!$C$2:$C$471,'S-veeb 2024'!$A$1),"")</f>
        <v>3.2741710806553151E-2</v>
      </c>
      <c r="F13" s="33">
        <f>IFERROR(SUMIFS(koond2024!$L$2:$L$471,koond2024!$B$2:$B$471,'S-veeb 2024'!F$4,koond2024!$C$2:$C$471,'S-veeb 2024'!$A$1),"")</f>
        <v>1.6605504715592835E-2</v>
      </c>
      <c r="G13" s="34">
        <f>IFERROR(SUMIFS(koond2024!$L$2:$L$475,koond2024!$B$2:$B$475,'S-veeb 2024'!G$4,koond2024!$C$2:$C$475,'S-veeb 2024'!$A$1),"")</f>
        <v>1.199281402563069E-3</v>
      </c>
      <c r="H13" s="35"/>
    </row>
    <row r="14" spans="1:8" x14ac:dyDescent="0.35">
      <c r="A14" s="35"/>
      <c r="B14" s="35"/>
      <c r="C14" s="35"/>
      <c r="D14" s="35"/>
      <c r="E14" s="35"/>
      <c r="F14" s="35"/>
      <c r="G14" s="35"/>
      <c r="H14" s="35"/>
    </row>
    <row r="15" spans="1:8" x14ac:dyDescent="0.35">
      <c r="A15" s="36" t="s">
        <v>190</v>
      </c>
      <c r="B15" s="35"/>
      <c r="C15" s="35"/>
      <c r="D15" s="35"/>
      <c r="E15" s="35"/>
      <c r="F15" s="35"/>
      <c r="G15" s="35"/>
      <c r="H15" s="35"/>
    </row>
    <row r="16" spans="1:8" x14ac:dyDescent="0.35">
      <c r="A16" s="37" t="s">
        <v>191</v>
      </c>
      <c r="B16" s="35"/>
      <c r="C16" s="35"/>
      <c r="D16" s="35"/>
      <c r="E16" s="35"/>
      <c r="F16" s="35"/>
      <c r="G16" s="35"/>
      <c r="H16" s="35"/>
    </row>
    <row r="17" spans="1:7" x14ac:dyDescent="0.35">
      <c r="A17" s="35"/>
      <c r="B17" s="35"/>
      <c r="C17" s="35"/>
      <c r="D17" s="35"/>
      <c r="E17" s="35"/>
      <c r="F17" s="35"/>
      <c r="G17" s="35"/>
    </row>
    <row r="18" spans="1:7" x14ac:dyDescent="0.35">
      <c r="A18" s="35"/>
      <c r="B18" s="35"/>
      <c r="C18" s="35"/>
      <c r="D18" s="35"/>
      <c r="E18" s="35"/>
      <c r="F18" s="35"/>
      <c r="G18" s="35"/>
    </row>
  </sheetData>
  <sheetProtection algorithmName="SHA-512" hashValue="wo+VBH2tmsOBUbSGYkE1ztURZeOb+yw3l34jRg6dTZQyTcgETaQ0UMIwcWVBrTIABFb5RFguBD8koBuvSvre1g==" saltValue="l2o5H+a8f0lNT2OEEcMv7w==" spinCount="100000" sheet="1" objects="1" scenarios="1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9153" r:id="rId4" name="ComboBox1">
          <controlPr defaultSize="0" autoLine="0" linkedCell="'S-veeb 2024'!$A$1" listFillRange="nimed!$A$2:$A$80" r:id="rId5">
            <anchor moveWithCells="1">
              <from>
                <xdr:col>0</xdr:col>
                <xdr:colOff>0</xdr:colOff>
                <xdr:row>0</xdr:row>
                <xdr:rowOff>12700</xdr:rowOff>
              </from>
              <to>
                <xdr:col>0</xdr:col>
                <xdr:colOff>2368550</xdr:colOff>
                <xdr:row>2</xdr:row>
                <xdr:rowOff>25400</xdr:rowOff>
              </to>
            </anchor>
          </controlPr>
        </control>
      </mc:Choice>
      <mc:Fallback>
        <control shapeId="49153" r:id="rId4" name="ComboBox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A794-E450-440F-82F3-291026DC2F15}">
  <sheetPr codeName="Leht16"/>
  <dimension ref="A1:O470"/>
  <sheetViews>
    <sheetView topLeftCell="Q1" workbookViewId="0">
      <pane ySplit="1" topLeftCell="A202" activePane="bottomLeft" state="frozen"/>
      <selection activeCell="A477" sqref="A477"/>
      <selection pane="bottomLeft" sqref="A1:P1048576"/>
    </sheetView>
  </sheetViews>
  <sheetFormatPr defaultRowHeight="14.5" x14ac:dyDescent="0.35"/>
  <cols>
    <col min="1" max="1" width="0" hidden="1" customWidth="1"/>
    <col min="2" max="2" width="24.453125" hidden="1" customWidth="1"/>
    <col min="3" max="3" width="23.26953125" hidden="1" customWidth="1"/>
    <col min="4" max="4" width="9.1796875" hidden="1" customWidth="1"/>
    <col min="5" max="5" width="16.26953125" style="4" hidden="1" customWidth="1"/>
    <col min="6" max="6" width="9.1796875" style="123" hidden="1" customWidth="1"/>
    <col min="7" max="7" width="16.453125" hidden="1" customWidth="1"/>
    <col min="8" max="8" width="13.7265625" style="4" hidden="1" customWidth="1"/>
    <col min="9" max="9" width="22.26953125" style="123" hidden="1" customWidth="1"/>
    <col min="10" max="10" width="22.26953125" hidden="1" customWidth="1"/>
    <col min="11" max="11" width="17.54296875" style="4" hidden="1" customWidth="1"/>
    <col min="12" max="12" width="14.1796875" style="127" hidden="1" customWidth="1"/>
    <col min="13" max="13" width="14.81640625" hidden="1" customWidth="1"/>
    <col min="14" max="14" width="13.81640625" hidden="1" customWidth="1"/>
    <col min="15" max="15" width="17.7265625" hidden="1" customWidth="1"/>
    <col min="16" max="16" width="0" hidden="1" customWidth="1"/>
  </cols>
  <sheetData>
    <row r="1" spans="1:15" ht="116" x14ac:dyDescent="0.35">
      <c r="A1" t="s">
        <v>177</v>
      </c>
      <c r="B1" t="s">
        <v>94</v>
      </c>
      <c r="C1" t="s">
        <v>13</v>
      </c>
      <c r="D1" s="81" t="s">
        <v>7</v>
      </c>
      <c r="E1" s="119" t="s">
        <v>8</v>
      </c>
      <c r="F1" s="121" t="s">
        <v>9</v>
      </c>
      <c r="G1" s="84" t="s">
        <v>10</v>
      </c>
      <c r="H1" s="120" t="s">
        <v>180</v>
      </c>
      <c r="I1" s="124" t="s">
        <v>11</v>
      </c>
      <c r="J1" s="87" t="s">
        <v>95</v>
      </c>
      <c r="K1" s="120" t="s">
        <v>178</v>
      </c>
      <c r="L1" s="125" t="s">
        <v>12</v>
      </c>
      <c r="M1" s="89" t="s">
        <v>96</v>
      </c>
      <c r="N1" s="12" t="s">
        <v>14</v>
      </c>
      <c r="O1" s="90" t="s">
        <v>15</v>
      </c>
    </row>
    <row r="2" spans="1:15" ht="15.5" x14ac:dyDescent="0.35">
      <c r="A2">
        <v>2025</v>
      </c>
      <c r="B2" s="16" t="s">
        <v>4</v>
      </c>
      <c r="C2" s="38" t="s">
        <v>68</v>
      </c>
      <c r="D2" s="97">
        <v>0</v>
      </c>
      <c r="E2" s="106">
        <v>0</v>
      </c>
      <c r="F2" s="122">
        <f t="shared" ref="F2:F33" si="0">(D2/N2)*1000</f>
        <v>0</v>
      </c>
      <c r="G2" s="100">
        <v>78</v>
      </c>
      <c r="H2" s="104"/>
      <c r="I2" s="101"/>
      <c r="J2" s="97"/>
      <c r="K2" s="106">
        <v>0</v>
      </c>
      <c r="L2" s="126">
        <f t="shared" ref="L2:L33" si="1">K2/O2</f>
        <v>0</v>
      </c>
      <c r="M2" s="97">
        <v>78</v>
      </c>
      <c r="N2" s="103">
        <v>91</v>
      </c>
      <c r="O2" s="92">
        <v>7977</v>
      </c>
    </row>
    <row r="3" spans="1:15" ht="15.5" x14ac:dyDescent="0.35">
      <c r="A3">
        <v>2025</v>
      </c>
      <c r="B3" s="91" t="s">
        <v>4</v>
      </c>
      <c r="C3" s="38" t="s">
        <v>93</v>
      </c>
      <c r="D3" s="97">
        <v>165</v>
      </c>
      <c r="E3" s="106">
        <v>1469.64</v>
      </c>
      <c r="F3" s="122">
        <f t="shared" si="0"/>
        <v>29.607033913511572</v>
      </c>
      <c r="G3" s="100">
        <v>13</v>
      </c>
      <c r="H3" s="104"/>
      <c r="I3" s="101"/>
      <c r="J3" s="97"/>
      <c r="K3" s="106">
        <v>1150</v>
      </c>
      <c r="L3" s="126">
        <f t="shared" si="1"/>
        <v>4.7605426356268248E-4</v>
      </c>
      <c r="M3" s="97">
        <v>77</v>
      </c>
      <c r="N3" s="103">
        <v>5573</v>
      </c>
      <c r="O3" s="92">
        <v>2415691</v>
      </c>
    </row>
    <row r="4" spans="1:15" ht="15.5" x14ac:dyDescent="0.35">
      <c r="A4">
        <v>2025</v>
      </c>
      <c r="B4" s="91" t="s">
        <v>4</v>
      </c>
      <c r="C4" s="38" t="s">
        <v>86</v>
      </c>
      <c r="D4" s="97">
        <v>99</v>
      </c>
      <c r="E4" s="106">
        <v>6903.01</v>
      </c>
      <c r="F4" s="122">
        <f t="shared" si="0"/>
        <v>5.8235294117647056</v>
      </c>
      <c r="G4" s="100">
        <v>64</v>
      </c>
      <c r="H4" s="104"/>
      <c r="I4" s="101"/>
      <c r="J4" s="97"/>
      <c r="K4" s="106">
        <v>4166</v>
      </c>
      <c r="L4" s="126">
        <f t="shared" si="1"/>
        <v>7.8905296030283274E-4</v>
      </c>
      <c r="M4" s="97">
        <v>76</v>
      </c>
      <c r="N4" s="103">
        <v>17000</v>
      </c>
      <c r="O4" s="92">
        <v>5279747</v>
      </c>
    </row>
    <row r="5" spans="1:15" ht="15.5" x14ac:dyDescent="0.35">
      <c r="A5">
        <v>2025</v>
      </c>
      <c r="B5" s="91" t="s">
        <v>4</v>
      </c>
      <c r="C5" s="38" t="s">
        <v>83</v>
      </c>
      <c r="D5" s="97">
        <v>73</v>
      </c>
      <c r="E5" s="106">
        <v>24893</v>
      </c>
      <c r="F5" s="122">
        <f t="shared" si="0"/>
        <v>7.0178811766967897</v>
      </c>
      <c r="G5" s="100">
        <v>57</v>
      </c>
      <c r="H5" s="104"/>
      <c r="I5" s="101"/>
      <c r="J5" s="97"/>
      <c r="K5" s="106">
        <v>7424.9</v>
      </c>
      <c r="L5" s="126">
        <f t="shared" si="1"/>
        <v>1.5738379461360751E-3</v>
      </c>
      <c r="M5" s="97">
        <v>75</v>
      </c>
      <c r="N5" s="103">
        <v>10402</v>
      </c>
      <c r="O5" s="92">
        <v>4717703</v>
      </c>
    </row>
    <row r="6" spans="1:15" ht="15.5" x14ac:dyDescent="0.35">
      <c r="A6">
        <v>2025</v>
      </c>
      <c r="B6" s="91" t="s">
        <v>4</v>
      </c>
      <c r="C6" s="38" t="s">
        <v>77</v>
      </c>
      <c r="D6" s="97">
        <v>234</v>
      </c>
      <c r="E6" s="106">
        <v>12928.17</v>
      </c>
      <c r="F6" s="122">
        <f t="shared" si="0"/>
        <v>21.692778344303328</v>
      </c>
      <c r="G6" s="100">
        <v>20</v>
      </c>
      <c r="H6" s="104"/>
      <c r="I6" s="101"/>
      <c r="J6" s="97"/>
      <c r="K6" s="106">
        <v>11140.17</v>
      </c>
      <c r="L6" s="126">
        <f t="shared" si="1"/>
        <v>2.6795680044257898E-3</v>
      </c>
      <c r="M6" s="97">
        <v>74</v>
      </c>
      <c r="N6" s="103">
        <v>10787</v>
      </c>
      <c r="O6" s="92">
        <v>4157450</v>
      </c>
    </row>
    <row r="7" spans="1:15" ht="15.5" x14ac:dyDescent="0.35">
      <c r="A7">
        <v>2025</v>
      </c>
      <c r="B7" s="91" t="s">
        <v>4</v>
      </c>
      <c r="C7" s="38" t="s">
        <v>75</v>
      </c>
      <c r="D7" s="97">
        <v>30</v>
      </c>
      <c r="E7" s="106">
        <v>19131.79</v>
      </c>
      <c r="F7" s="122">
        <f t="shared" si="0"/>
        <v>2.5121420197621838</v>
      </c>
      <c r="G7" s="100">
        <v>74</v>
      </c>
      <c r="H7" s="104"/>
      <c r="I7" s="101"/>
      <c r="J7" s="97"/>
      <c r="K7" s="106">
        <v>17547.96</v>
      </c>
      <c r="L7" s="126">
        <f t="shared" si="1"/>
        <v>4.6647043389983515E-3</v>
      </c>
      <c r="M7" s="97">
        <v>73</v>
      </c>
      <c r="N7" s="103">
        <v>11942</v>
      </c>
      <c r="O7" s="92">
        <v>3761859</v>
      </c>
    </row>
    <row r="8" spans="1:15" ht="15.5" x14ac:dyDescent="0.35">
      <c r="A8">
        <v>2025</v>
      </c>
      <c r="B8" s="91" t="s">
        <v>4</v>
      </c>
      <c r="C8" s="38" t="s">
        <v>52</v>
      </c>
      <c r="D8" s="97">
        <v>220</v>
      </c>
      <c r="E8" s="106">
        <v>95333.41</v>
      </c>
      <c r="F8" s="122">
        <f t="shared" si="0"/>
        <v>4.2792398513936707</v>
      </c>
      <c r="G8" s="100">
        <v>69</v>
      </c>
      <c r="H8" s="104"/>
      <c r="I8" s="101"/>
      <c r="J8" s="97"/>
      <c r="K8" s="106">
        <v>93035.96</v>
      </c>
      <c r="L8" s="126">
        <f t="shared" si="1"/>
        <v>5.010626500923915E-3</v>
      </c>
      <c r="M8" s="97">
        <v>72</v>
      </c>
      <c r="N8" s="103">
        <v>51411</v>
      </c>
      <c r="O8" s="92">
        <v>18567730</v>
      </c>
    </row>
    <row r="9" spans="1:15" ht="15.5" x14ac:dyDescent="0.35">
      <c r="A9">
        <v>2025</v>
      </c>
      <c r="B9" s="91" t="s">
        <v>4</v>
      </c>
      <c r="C9" s="38" t="s">
        <v>61</v>
      </c>
      <c r="D9" s="97">
        <v>171</v>
      </c>
      <c r="E9" s="106">
        <v>40311.46</v>
      </c>
      <c r="F9" s="122">
        <f t="shared" si="0"/>
        <v>13.104452448463483</v>
      </c>
      <c r="G9" s="100">
        <v>44</v>
      </c>
      <c r="H9" s="104"/>
      <c r="I9" s="101"/>
      <c r="J9" s="97"/>
      <c r="K9" s="106">
        <v>29386.46</v>
      </c>
      <c r="L9" s="126">
        <f t="shared" si="1"/>
        <v>5.363718134143056E-3</v>
      </c>
      <c r="M9" s="97">
        <v>71</v>
      </c>
      <c r="N9" s="103">
        <v>13049</v>
      </c>
      <c r="O9" s="92">
        <v>5478748</v>
      </c>
    </row>
    <row r="10" spans="1:15" ht="15.5" x14ac:dyDescent="0.35">
      <c r="A10">
        <v>2025</v>
      </c>
      <c r="B10" s="91" t="s">
        <v>4</v>
      </c>
      <c r="C10" s="38" t="s">
        <v>47</v>
      </c>
      <c r="D10" s="97">
        <v>112</v>
      </c>
      <c r="E10" s="106">
        <v>26468.28</v>
      </c>
      <c r="F10" s="122">
        <f t="shared" si="0"/>
        <v>6.6619081608374975</v>
      </c>
      <c r="G10" s="100">
        <v>60</v>
      </c>
      <c r="H10" s="104"/>
      <c r="I10" s="101"/>
      <c r="J10" s="97"/>
      <c r="K10" s="106">
        <v>22395</v>
      </c>
      <c r="L10" s="126">
        <f t="shared" si="1"/>
        <v>6.0379798232525986E-3</v>
      </c>
      <c r="M10" s="97">
        <v>70</v>
      </c>
      <c r="N10" s="103">
        <v>16812</v>
      </c>
      <c r="O10" s="92">
        <v>3709022</v>
      </c>
    </row>
    <row r="11" spans="1:15" ht="15.5" x14ac:dyDescent="0.35">
      <c r="A11">
        <v>2025</v>
      </c>
      <c r="B11" s="91" t="s">
        <v>4</v>
      </c>
      <c r="C11" s="38" t="s">
        <v>38</v>
      </c>
      <c r="D11" s="97">
        <v>77</v>
      </c>
      <c r="E11" s="106">
        <v>80725.11</v>
      </c>
      <c r="F11" s="122">
        <f t="shared" si="0"/>
        <v>2.378892733564014</v>
      </c>
      <c r="G11" s="100">
        <v>75</v>
      </c>
      <c r="H11" s="104"/>
      <c r="I11" s="101"/>
      <c r="J11" s="97"/>
      <c r="K11" s="106">
        <v>78354.11</v>
      </c>
      <c r="L11" s="126">
        <f t="shared" si="1"/>
        <v>6.6603257344717151E-3</v>
      </c>
      <c r="M11" s="97">
        <v>69</v>
      </c>
      <c r="N11" s="103">
        <v>32368</v>
      </c>
      <c r="O11" s="92">
        <v>11764306</v>
      </c>
    </row>
    <row r="12" spans="1:15" ht="15.5" x14ac:dyDescent="0.35">
      <c r="A12">
        <v>2025</v>
      </c>
      <c r="B12" s="91" t="s">
        <v>4</v>
      </c>
      <c r="C12" s="38" t="s">
        <v>41</v>
      </c>
      <c r="D12" s="97">
        <v>4</v>
      </c>
      <c r="E12" s="106">
        <v>6337.55</v>
      </c>
      <c r="F12" s="122">
        <f t="shared" si="0"/>
        <v>1.626677511183408</v>
      </c>
      <c r="G12" s="100">
        <v>76</v>
      </c>
      <c r="H12" s="104"/>
      <c r="I12" s="101"/>
      <c r="J12" s="97"/>
      <c r="K12" s="106">
        <v>5992.55</v>
      </c>
      <c r="L12" s="126">
        <f t="shared" si="1"/>
        <v>7.2878218685126159E-3</v>
      </c>
      <c r="M12" s="97">
        <v>68</v>
      </c>
      <c r="N12" s="103">
        <v>2459</v>
      </c>
      <c r="O12" s="92">
        <v>822269</v>
      </c>
    </row>
    <row r="13" spans="1:15" ht="15.5" x14ac:dyDescent="0.35">
      <c r="A13">
        <v>2025</v>
      </c>
      <c r="B13" s="91" t="s">
        <v>4</v>
      </c>
      <c r="C13" s="38" t="s">
        <v>84</v>
      </c>
      <c r="D13" s="97">
        <v>203</v>
      </c>
      <c r="E13" s="106">
        <v>50558</v>
      </c>
      <c r="F13" s="122">
        <f t="shared" si="0"/>
        <v>13.379028537533777</v>
      </c>
      <c r="G13" s="100">
        <v>41</v>
      </c>
      <c r="H13" s="104"/>
      <c r="I13" s="101"/>
      <c r="J13" s="97"/>
      <c r="K13" s="106">
        <v>39639</v>
      </c>
      <c r="L13" s="126">
        <f t="shared" si="1"/>
        <v>7.2957072219936884E-3</v>
      </c>
      <c r="M13" s="97">
        <v>67</v>
      </c>
      <c r="N13" s="103">
        <v>15173</v>
      </c>
      <c r="O13" s="92">
        <v>5433195</v>
      </c>
    </row>
    <row r="14" spans="1:15" ht="15.5" x14ac:dyDescent="0.35">
      <c r="A14">
        <v>2025</v>
      </c>
      <c r="B14" s="91" t="s">
        <v>4</v>
      </c>
      <c r="C14" s="38" t="s">
        <v>87</v>
      </c>
      <c r="D14" s="97">
        <v>52</v>
      </c>
      <c r="E14" s="106">
        <v>58356.86</v>
      </c>
      <c r="F14" s="122">
        <f t="shared" si="0"/>
        <v>3.911244828883039</v>
      </c>
      <c r="G14" s="100">
        <v>70</v>
      </c>
      <c r="H14" s="104"/>
      <c r="I14" s="101"/>
      <c r="J14" s="97"/>
      <c r="K14" s="106">
        <v>40591.449999999997</v>
      </c>
      <c r="L14" s="126">
        <f t="shared" si="1"/>
        <v>7.812553530151067E-3</v>
      </c>
      <c r="M14" s="97">
        <v>66</v>
      </c>
      <c r="N14" s="103">
        <v>13295</v>
      </c>
      <c r="O14" s="92">
        <v>5195670</v>
      </c>
    </row>
    <row r="15" spans="1:15" ht="15.5" x14ac:dyDescent="0.35">
      <c r="A15">
        <v>2025</v>
      </c>
      <c r="B15" s="91" t="s">
        <v>4</v>
      </c>
      <c r="C15" s="38" t="s">
        <v>60</v>
      </c>
      <c r="D15" s="97">
        <v>244</v>
      </c>
      <c r="E15" s="106">
        <v>45929</v>
      </c>
      <c r="F15" s="122">
        <f t="shared" si="0"/>
        <v>26.599803771939385</v>
      </c>
      <c r="G15" s="100">
        <v>14</v>
      </c>
      <c r="H15" s="104"/>
      <c r="I15" s="101"/>
      <c r="J15" s="97"/>
      <c r="K15" s="106">
        <v>27159</v>
      </c>
      <c r="L15" s="126">
        <f t="shared" si="1"/>
        <v>7.8821396792118029E-3</v>
      </c>
      <c r="M15" s="97">
        <v>65</v>
      </c>
      <c r="N15" s="103">
        <v>9173</v>
      </c>
      <c r="O15" s="92">
        <v>3445638</v>
      </c>
    </row>
    <row r="16" spans="1:15" ht="15.5" x14ac:dyDescent="0.35">
      <c r="A16">
        <v>2025</v>
      </c>
      <c r="B16" s="91" t="s">
        <v>4</v>
      </c>
      <c r="C16" s="38" t="s">
        <v>59</v>
      </c>
      <c r="D16" s="97">
        <v>157</v>
      </c>
      <c r="E16" s="106">
        <v>29973</v>
      </c>
      <c r="F16" s="122">
        <f t="shared" si="0"/>
        <v>21.196165789118403</v>
      </c>
      <c r="G16" s="100">
        <v>21</v>
      </c>
      <c r="H16" s="104"/>
      <c r="I16" s="101"/>
      <c r="J16" s="97"/>
      <c r="K16" s="106">
        <v>20974</v>
      </c>
      <c r="L16" s="126">
        <f t="shared" si="1"/>
        <v>8.2680464877556113E-3</v>
      </c>
      <c r="M16" s="97">
        <v>64</v>
      </c>
      <c r="N16" s="103">
        <v>7407</v>
      </c>
      <c r="O16" s="92">
        <v>2536754</v>
      </c>
    </row>
    <row r="17" spans="1:15" ht="15.5" x14ac:dyDescent="0.35">
      <c r="A17">
        <v>2025</v>
      </c>
      <c r="B17" s="91" t="s">
        <v>4</v>
      </c>
      <c r="C17" s="38" t="s">
        <v>46</v>
      </c>
      <c r="D17" s="97">
        <v>128</v>
      </c>
      <c r="E17" s="106">
        <v>32391.54</v>
      </c>
      <c r="F17" s="122">
        <f t="shared" si="0"/>
        <v>15.984015984015985</v>
      </c>
      <c r="G17" s="100">
        <v>32</v>
      </c>
      <c r="H17" s="104"/>
      <c r="I17" s="101"/>
      <c r="J17" s="97"/>
      <c r="K17" s="106">
        <v>27633.54</v>
      </c>
      <c r="L17" s="126">
        <f t="shared" si="1"/>
        <v>8.3653763195424731E-3</v>
      </c>
      <c r="M17" s="97">
        <v>63</v>
      </c>
      <c r="N17" s="103">
        <v>8008</v>
      </c>
      <c r="O17" s="92">
        <v>3303323</v>
      </c>
    </row>
    <row r="18" spans="1:15" ht="15.5" x14ac:dyDescent="0.35">
      <c r="A18">
        <v>2025</v>
      </c>
      <c r="B18" s="91" t="s">
        <v>4</v>
      </c>
      <c r="C18" s="38" t="s">
        <v>90</v>
      </c>
      <c r="D18" s="97">
        <v>8</v>
      </c>
      <c r="E18" s="106">
        <v>1481.59</v>
      </c>
      <c r="F18" s="122">
        <f t="shared" si="0"/>
        <v>30.76923076923077</v>
      </c>
      <c r="G18" s="100">
        <v>11</v>
      </c>
      <c r="H18" s="104"/>
      <c r="I18" s="101"/>
      <c r="J18" s="97"/>
      <c r="K18" s="106">
        <v>1259.49</v>
      </c>
      <c r="L18" s="126">
        <f t="shared" si="1"/>
        <v>8.6291261869852979E-3</v>
      </c>
      <c r="M18" s="97">
        <v>62</v>
      </c>
      <c r="N18" s="103">
        <v>260</v>
      </c>
      <c r="O18" s="92">
        <v>145958</v>
      </c>
    </row>
    <row r="19" spans="1:15" ht="15.5" x14ac:dyDescent="0.35">
      <c r="A19">
        <v>2025</v>
      </c>
      <c r="B19" s="91" t="s">
        <v>4</v>
      </c>
      <c r="C19" s="38" t="s">
        <v>57</v>
      </c>
      <c r="D19" s="97">
        <v>100</v>
      </c>
      <c r="E19" s="106">
        <v>21132.48</v>
      </c>
      <c r="F19" s="122">
        <f t="shared" si="0"/>
        <v>20.263424518743669</v>
      </c>
      <c r="G19" s="100">
        <v>22</v>
      </c>
      <c r="H19" s="104"/>
      <c r="I19" s="101"/>
      <c r="J19" s="97"/>
      <c r="K19" s="106">
        <v>14180.6</v>
      </c>
      <c r="L19" s="126">
        <f t="shared" si="1"/>
        <v>9.8317987686505071E-3</v>
      </c>
      <c r="M19" s="97">
        <v>61</v>
      </c>
      <c r="N19" s="103">
        <v>4935</v>
      </c>
      <c r="O19" s="92">
        <v>1442320</v>
      </c>
    </row>
    <row r="20" spans="1:15" ht="15.5" x14ac:dyDescent="0.35">
      <c r="A20">
        <v>2025</v>
      </c>
      <c r="B20" s="91" t="s">
        <v>4</v>
      </c>
      <c r="C20" s="38" t="s">
        <v>67</v>
      </c>
      <c r="D20" s="97">
        <v>152</v>
      </c>
      <c r="E20" s="106">
        <v>47372.75</v>
      </c>
      <c r="F20" s="122">
        <f t="shared" si="0"/>
        <v>11.366185597846407</v>
      </c>
      <c r="G20" s="100">
        <v>49</v>
      </c>
      <c r="H20" s="104"/>
      <c r="I20" s="101"/>
      <c r="J20" s="97"/>
      <c r="K20" s="106">
        <v>41529.879999999997</v>
      </c>
      <c r="L20" s="126">
        <f t="shared" si="1"/>
        <v>9.8905534343873124E-3</v>
      </c>
      <c r="M20" s="97">
        <v>60</v>
      </c>
      <c r="N20" s="103">
        <v>13373</v>
      </c>
      <c r="O20" s="92">
        <v>4198944</v>
      </c>
    </row>
    <row r="21" spans="1:15" ht="15.5" x14ac:dyDescent="0.35">
      <c r="A21">
        <v>2025</v>
      </c>
      <c r="B21" s="91" t="s">
        <v>4</v>
      </c>
      <c r="C21" s="38" t="s">
        <v>28</v>
      </c>
      <c r="D21" s="97">
        <v>152</v>
      </c>
      <c r="E21" s="106">
        <v>45959</v>
      </c>
      <c r="F21" s="122">
        <f t="shared" si="0"/>
        <v>17.369443492172323</v>
      </c>
      <c r="G21" s="100">
        <v>26</v>
      </c>
      <c r="H21" s="104"/>
      <c r="I21" s="101"/>
      <c r="J21" s="97"/>
      <c r="K21" s="106">
        <v>24540</v>
      </c>
      <c r="L21" s="126">
        <f t="shared" si="1"/>
        <v>1.0033846855856879E-2</v>
      </c>
      <c r="M21" s="97">
        <v>59</v>
      </c>
      <c r="N21" s="103">
        <v>8751</v>
      </c>
      <c r="O21" s="92">
        <v>2445722</v>
      </c>
    </row>
    <row r="22" spans="1:15" ht="15.5" x14ac:dyDescent="0.35">
      <c r="A22">
        <v>2025</v>
      </c>
      <c r="B22" s="91" t="s">
        <v>4</v>
      </c>
      <c r="C22" s="38" t="s">
        <v>31</v>
      </c>
      <c r="D22" s="97">
        <v>69</v>
      </c>
      <c r="E22" s="106">
        <v>26520.78</v>
      </c>
      <c r="F22" s="122">
        <f t="shared" si="0"/>
        <v>15.579137502822308</v>
      </c>
      <c r="G22" s="100">
        <v>35</v>
      </c>
      <c r="H22" s="104"/>
      <c r="I22" s="101"/>
      <c r="J22" s="97"/>
      <c r="K22" s="106">
        <v>22290.78</v>
      </c>
      <c r="L22" s="126">
        <f t="shared" si="1"/>
        <v>1.0343480633449895E-2</v>
      </c>
      <c r="M22" s="97">
        <v>58</v>
      </c>
      <c r="N22" s="103">
        <v>4429</v>
      </c>
      <c r="O22" s="92">
        <v>2155056</v>
      </c>
    </row>
    <row r="23" spans="1:15" ht="15.5" x14ac:dyDescent="0.35">
      <c r="A23">
        <v>2025</v>
      </c>
      <c r="B23" s="91" t="s">
        <v>4</v>
      </c>
      <c r="C23" s="38" t="s">
        <v>27</v>
      </c>
      <c r="D23" s="97">
        <v>90</v>
      </c>
      <c r="E23" s="106">
        <v>49925.75</v>
      </c>
      <c r="F23" s="122">
        <f t="shared" si="0"/>
        <v>5.6067779715923249</v>
      </c>
      <c r="G23" s="100">
        <v>66</v>
      </c>
      <c r="H23" s="104"/>
      <c r="I23" s="101"/>
      <c r="J23" s="97"/>
      <c r="K23" s="106">
        <v>47980.75</v>
      </c>
      <c r="L23" s="126">
        <f t="shared" si="1"/>
        <v>1.0596010768099394E-2</v>
      </c>
      <c r="M23" s="97">
        <v>57</v>
      </c>
      <c r="N23" s="103">
        <v>16052</v>
      </c>
      <c r="O23" s="92">
        <f>3757719+770471</f>
        <v>4528190</v>
      </c>
    </row>
    <row r="24" spans="1:15" ht="15.5" x14ac:dyDescent="0.35">
      <c r="A24">
        <v>2025</v>
      </c>
      <c r="B24" s="91" t="s">
        <v>4</v>
      </c>
      <c r="C24" t="s">
        <v>214</v>
      </c>
      <c r="D24" s="97">
        <v>167</v>
      </c>
      <c r="E24" s="106">
        <v>80623.47</v>
      </c>
      <c r="F24" s="122">
        <f t="shared" si="0"/>
        <v>13.210980143975952</v>
      </c>
      <c r="G24" s="100">
        <v>42</v>
      </c>
      <c r="H24" s="104"/>
      <c r="I24" s="101"/>
      <c r="J24" s="97"/>
      <c r="K24" s="106">
        <v>56903.37</v>
      </c>
      <c r="L24" s="126">
        <f t="shared" si="1"/>
        <v>1.3310256570994435E-2</v>
      </c>
      <c r="M24" s="97">
        <v>56</v>
      </c>
      <c r="N24" s="103">
        <v>12641</v>
      </c>
      <c r="O24" s="92">
        <v>4275152</v>
      </c>
    </row>
    <row r="25" spans="1:15" ht="15.5" x14ac:dyDescent="0.35">
      <c r="A25">
        <v>2025</v>
      </c>
      <c r="B25" s="91" t="s">
        <v>4</v>
      </c>
      <c r="C25" s="38" t="s">
        <v>65</v>
      </c>
      <c r="D25" s="97">
        <v>139</v>
      </c>
      <c r="E25" s="106">
        <v>63001.36</v>
      </c>
      <c r="F25" s="122">
        <f t="shared" si="0"/>
        <v>9.0583251873574469</v>
      </c>
      <c r="G25" s="100">
        <v>52</v>
      </c>
      <c r="H25" s="104"/>
      <c r="I25" s="101"/>
      <c r="J25" s="97"/>
      <c r="K25" s="106">
        <v>54791.39</v>
      </c>
      <c r="L25" s="126">
        <f t="shared" si="1"/>
        <v>1.3686928752587623E-2</v>
      </c>
      <c r="M25" s="97">
        <v>55</v>
      </c>
      <c r="N25" s="103">
        <v>15345</v>
      </c>
      <c r="O25" s="92">
        <v>4003191</v>
      </c>
    </row>
    <row r="26" spans="1:15" ht="15.5" x14ac:dyDescent="0.35">
      <c r="A26">
        <v>2025</v>
      </c>
      <c r="B26" s="91" t="s">
        <v>4</v>
      </c>
      <c r="C26" s="38" t="s">
        <v>50</v>
      </c>
      <c r="D26" s="97">
        <v>118</v>
      </c>
      <c r="E26" s="106">
        <v>25658.07</v>
      </c>
      <c r="F26" s="122">
        <f t="shared" si="0"/>
        <v>25.042444821731749</v>
      </c>
      <c r="G26" s="100">
        <v>15</v>
      </c>
      <c r="H26" s="104"/>
      <c r="I26" s="101"/>
      <c r="J26" s="97"/>
      <c r="K26" s="106">
        <v>21964.720000000001</v>
      </c>
      <c r="L26" s="126">
        <f t="shared" si="1"/>
        <v>1.3918379528917205E-2</v>
      </c>
      <c r="M26" s="97">
        <v>54</v>
      </c>
      <c r="N26" s="103">
        <v>4712</v>
      </c>
      <c r="O26" s="92">
        <v>1578109</v>
      </c>
    </row>
    <row r="27" spans="1:15" ht="15.5" x14ac:dyDescent="0.35">
      <c r="A27">
        <v>2025</v>
      </c>
      <c r="B27" s="91" t="s">
        <v>4</v>
      </c>
      <c r="C27" s="38" t="s">
        <v>56</v>
      </c>
      <c r="D27" s="97">
        <v>140</v>
      </c>
      <c r="E27" s="106">
        <v>47571.46</v>
      </c>
      <c r="F27" s="122">
        <f t="shared" si="0"/>
        <v>13.435700575815739</v>
      </c>
      <c r="G27" s="100">
        <v>40</v>
      </c>
      <c r="H27" s="104"/>
      <c r="I27" s="101"/>
      <c r="J27" s="97"/>
      <c r="K27" s="106">
        <v>34456.46</v>
      </c>
      <c r="L27" s="126">
        <f t="shared" si="1"/>
        <v>1.41622163720697E-2</v>
      </c>
      <c r="M27" s="97">
        <v>53</v>
      </c>
      <c r="N27" s="103">
        <v>10420</v>
      </c>
      <c r="O27" s="92">
        <v>2432985</v>
      </c>
    </row>
    <row r="28" spans="1:15" ht="15.5" x14ac:dyDescent="0.35">
      <c r="A28">
        <v>2025</v>
      </c>
      <c r="B28" s="91" t="s">
        <v>4</v>
      </c>
      <c r="C28" s="38" t="s">
        <v>78</v>
      </c>
      <c r="D28" s="97">
        <v>1241</v>
      </c>
      <c r="E28" s="106">
        <v>467473.83</v>
      </c>
      <c r="F28" s="122">
        <f t="shared" si="0"/>
        <v>12.422422422422422</v>
      </c>
      <c r="G28" s="100">
        <v>48</v>
      </c>
      <c r="H28" s="104"/>
      <c r="I28" s="101"/>
      <c r="J28" s="97"/>
      <c r="K28" s="106">
        <v>382794.98</v>
      </c>
      <c r="L28" s="126">
        <f t="shared" si="1"/>
        <v>1.4169709295051418E-2</v>
      </c>
      <c r="M28" s="97">
        <v>52</v>
      </c>
      <c r="N28" s="103">
        <v>99900</v>
      </c>
      <c r="O28" s="92">
        <v>27015020</v>
      </c>
    </row>
    <row r="29" spans="1:15" ht="15.5" x14ac:dyDescent="0.35">
      <c r="A29">
        <v>2025</v>
      </c>
      <c r="B29" s="91" t="s">
        <v>4</v>
      </c>
      <c r="C29" s="38" t="s">
        <v>33</v>
      </c>
      <c r="D29" s="97">
        <v>68</v>
      </c>
      <c r="E29" s="106">
        <v>33749.910000000003</v>
      </c>
      <c r="F29" s="122">
        <f t="shared" si="0"/>
        <v>12.762762762762764</v>
      </c>
      <c r="G29" s="100">
        <v>47</v>
      </c>
      <c r="H29" s="104"/>
      <c r="I29" s="101"/>
      <c r="J29" s="97"/>
      <c r="K29" s="106">
        <v>28825.71</v>
      </c>
      <c r="L29" s="126">
        <f t="shared" si="1"/>
        <v>1.4355440416055984E-2</v>
      </c>
      <c r="M29" s="97">
        <v>51</v>
      </c>
      <c r="N29" s="103">
        <v>5328</v>
      </c>
      <c r="O29" s="92">
        <v>2007999</v>
      </c>
    </row>
    <row r="30" spans="1:15" ht="15.5" x14ac:dyDescent="0.35">
      <c r="A30">
        <v>2025</v>
      </c>
      <c r="B30" s="91" t="s">
        <v>4</v>
      </c>
      <c r="C30" s="38" t="s">
        <v>44</v>
      </c>
      <c r="D30" s="97">
        <v>171</v>
      </c>
      <c r="E30" s="106">
        <v>58716.86</v>
      </c>
      <c r="F30" s="122">
        <f t="shared" si="0"/>
        <v>24.757492399015494</v>
      </c>
      <c r="G30" s="100">
        <v>16</v>
      </c>
      <c r="H30" s="104"/>
      <c r="I30" s="101"/>
      <c r="J30" s="97"/>
      <c r="K30" s="106">
        <v>42862.76</v>
      </c>
      <c r="L30" s="126">
        <f t="shared" si="1"/>
        <v>1.4459168803130482E-2</v>
      </c>
      <c r="M30" s="97">
        <v>50</v>
      </c>
      <c r="N30" s="103">
        <v>6907</v>
      </c>
      <c r="O30" s="92">
        <v>2964400</v>
      </c>
    </row>
    <row r="31" spans="1:15" ht="15.5" x14ac:dyDescent="0.35">
      <c r="A31">
        <v>2025</v>
      </c>
      <c r="B31" s="91" t="s">
        <v>4</v>
      </c>
      <c r="C31" s="38" t="s">
        <v>21</v>
      </c>
      <c r="D31" s="97">
        <v>50</v>
      </c>
      <c r="E31" s="106">
        <v>14709.87</v>
      </c>
      <c r="F31" s="122">
        <f t="shared" si="0"/>
        <v>12.790995139421847</v>
      </c>
      <c r="G31" s="100">
        <v>46</v>
      </c>
      <c r="H31" s="104"/>
      <c r="I31" s="101"/>
      <c r="J31" s="97"/>
      <c r="K31" s="106">
        <v>11365.01</v>
      </c>
      <c r="L31" s="126">
        <f t="shared" si="1"/>
        <v>1.5564541089530613E-2</v>
      </c>
      <c r="M31" s="97">
        <v>49</v>
      </c>
      <c r="N31" s="103">
        <v>3909</v>
      </c>
      <c r="O31" s="92">
        <v>730186</v>
      </c>
    </row>
    <row r="32" spans="1:15" ht="15.5" x14ac:dyDescent="0.35">
      <c r="A32">
        <v>2025</v>
      </c>
      <c r="B32" s="91" t="s">
        <v>4</v>
      </c>
      <c r="C32" s="38" t="s">
        <v>91</v>
      </c>
      <c r="D32" s="97">
        <v>488</v>
      </c>
      <c r="E32" s="106">
        <v>65803</v>
      </c>
      <c r="F32" s="122">
        <f t="shared" si="0"/>
        <v>41.310420722932363</v>
      </c>
      <c r="G32" s="100">
        <v>5</v>
      </c>
      <c r="H32" s="104"/>
      <c r="I32" s="101"/>
      <c r="J32" s="97"/>
      <c r="K32" s="106">
        <v>53579</v>
      </c>
      <c r="L32" s="126">
        <f t="shared" si="1"/>
        <v>1.6130158781767944E-2</v>
      </c>
      <c r="M32" s="97">
        <v>48</v>
      </c>
      <c r="N32" s="103">
        <v>11813</v>
      </c>
      <c r="O32" s="92">
        <v>3321666</v>
      </c>
    </row>
    <row r="33" spans="1:15" ht="15.5" x14ac:dyDescent="0.35">
      <c r="A33">
        <v>2025</v>
      </c>
      <c r="B33" s="91" t="s">
        <v>4</v>
      </c>
      <c r="C33" s="38" t="s">
        <v>51</v>
      </c>
      <c r="D33" s="100">
        <v>97</v>
      </c>
      <c r="E33" s="106">
        <v>42977</v>
      </c>
      <c r="F33" s="122">
        <f t="shared" si="0"/>
        <v>13.494713411240957</v>
      </c>
      <c r="G33" s="100">
        <v>39</v>
      </c>
      <c r="H33" s="104"/>
      <c r="I33" s="101"/>
      <c r="J33" s="97"/>
      <c r="K33" s="106">
        <v>37245</v>
      </c>
      <c r="L33" s="126">
        <f t="shared" si="1"/>
        <v>1.69116191382589E-2</v>
      </c>
      <c r="M33" s="97">
        <v>47</v>
      </c>
      <c r="N33" s="103">
        <v>7188</v>
      </c>
      <c r="O33" s="92">
        <v>2202332</v>
      </c>
    </row>
    <row r="34" spans="1:15" ht="15.5" x14ac:dyDescent="0.35">
      <c r="A34">
        <v>2025</v>
      </c>
      <c r="B34" s="91" t="s">
        <v>4</v>
      </c>
      <c r="C34" s="38" t="s">
        <v>24</v>
      </c>
      <c r="D34" s="97">
        <v>77</v>
      </c>
      <c r="E34" s="106">
        <v>55738.36</v>
      </c>
      <c r="F34" s="122">
        <f t="shared" ref="F34:F65" si="2">(D34/N34)*1000</f>
        <v>16.268751320515527</v>
      </c>
      <c r="G34" s="100">
        <v>30</v>
      </c>
      <c r="H34" s="104"/>
      <c r="I34" s="101"/>
      <c r="J34" s="97"/>
      <c r="K34" s="106">
        <v>43546.37</v>
      </c>
      <c r="L34" s="126">
        <f t="shared" ref="L34:L65" si="3">K34/O34</f>
        <v>1.958110919705364E-2</v>
      </c>
      <c r="M34" s="97">
        <v>46</v>
      </c>
      <c r="N34" s="103">
        <v>4733</v>
      </c>
      <c r="O34" s="92">
        <v>2223897</v>
      </c>
    </row>
    <row r="35" spans="1:15" ht="15.5" x14ac:dyDescent="0.35">
      <c r="A35">
        <v>2025</v>
      </c>
      <c r="B35" s="91" t="s">
        <v>4</v>
      </c>
      <c r="C35" s="38" t="s">
        <v>88</v>
      </c>
      <c r="D35" s="97">
        <v>88</v>
      </c>
      <c r="E35" s="106">
        <v>66740.94</v>
      </c>
      <c r="F35" s="122">
        <f t="shared" si="2"/>
        <v>13.155927642397966</v>
      </c>
      <c r="G35" s="100">
        <v>43</v>
      </c>
      <c r="H35" s="104"/>
      <c r="I35" s="101"/>
      <c r="J35" s="97"/>
      <c r="K35" s="106">
        <v>62844.3</v>
      </c>
      <c r="L35" s="126">
        <f t="shared" si="3"/>
        <v>1.9799523067039988E-2</v>
      </c>
      <c r="M35" s="97">
        <v>45</v>
      </c>
      <c r="N35" s="103">
        <v>6689</v>
      </c>
      <c r="O35" s="92">
        <v>3174031</v>
      </c>
    </row>
    <row r="36" spans="1:15" ht="15.5" x14ac:dyDescent="0.35">
      <c r="A36">
        <v>2025</v>
      </c>
      <c r="B36" s="91" t="s">
        <v>4</v>
      </c>
      <c r="C36" s="38" t="s">
        <v>18</v>
      </c>
      <c r="D36" s="97">
        <v>65</v>
      </c>
      <c r="E36" s="106">
        <v>23327</v>
      </c>
      <c r="F36" s="122">
        <f t="shared" si="2"/>
        <v>16.418287446324829</v>
      </c>
      <c r="G36" s="100">
        <v>29</v>
      </c>
      <c r="H36" s="104"/>
      <c r="I36" s="101"/>
      <c r="J36" s="97"/>
      <c r="K36" s="106">
        <v>19865</v>
      </c>
      <c r="L36" s="126">
        <f t="shared" si="3"/>
        <v>2.0177181349844798E-2</v>
      </c>
      <c r="M36" s="97">
        <v>44</v>
      </c>
      <c r="N36" s="103">
        <v>3959</v>
      </c>
      <c r="O36" s="92">
        <v>984528</v>
      </c>
    </row>
    <row r="37" spans="1:15" ht="15.5" x14ac:dyDescent="0.35">
      <c r="A37">
        <v>2025</v>
      </c>
      <c r="B37" s="91" t="s">
        <v>4</v>
      </c>
      <c r="C37" s="38" t="s">
        <v>23</v>
      </c>
      <c r="D37" s="97">
        <v>254</v>
      </c>
      <c r="E37" s="106">
        <v>69413</v>
      </c>
      <c r="F37" s="122">
        <f t="shared" si="2"/>
        <v>30.4921968787515</v>
      </c>
      <c r="G37" s="100">
        <v>12</v>
      </c>
      <c r="H37" s="104"/>
      <c r="I37" s="101"/>
      <c r="J37" s="97"/>
      <c r="K37" s="106">
        <v>65927</v>
      </c>
      <c r="L37" s="126">
        <f t="shared" si="3"/>
        <v>2.0754545320035296E-2</v>
      </c>
      <c r="M37" s="97">
        <v>43</v>
      </c>
      <c r="N37" s="103">
        <v>8330</v>
      </c>
      <c r="O37" s="92">
        <v>3176509</v>
      </c>
    </row>
    <row r="38" spans="1:15" ht="15.5" x14ac:dyDescent="0.35">
      <c r="A38">
        <v>2025</v>
      </c>
      <c r="B38" s="91" t="s">
        <v>4</v>
      </c>
      <c r="C38" s="38" t="s">
        <v>92</v>
      </c>
      <c r="D38" s="97">
        <v>162</v>
      </c>
      <c r="E38" s="106">
        <v>79815.81</v>
      </c>
      <c r="F38" s="122">
        <f t="shared" si="2"/>
        <v>15.876127009016074</v>
      </c>
      <c r="G38" s="100">
        <v>33</v>
      </c>
      <c r="H38" s="104"/>
      <c r="I38" s="101"/>
      <c r="J38" s="97"/>
      <c r="K38" s="106">
        <v>66340.81</v>
      </c>
      <c r="L38" s="126">
        <f t="shared" si="3"/>
        <v>2.1644431422997955E-2</v>
      </c>
      <c r="M38" s="97">
        <v>42</v>
      </c>
      <c r="N38" s="103">
        <v>10204</v>
      </c>
      <c r="O38" s="92">
        <v>3065029</v>
      </c>
    </row>
    <row r="39" spans="1:15" ht="15.5" x14ac:dyDescent="0.35">
      <c r="A39">
        <v>2025</v>
      </c>
      <c r="B39" s="91" t="s">
        <v>4</v>
      </c>
      <c r="C39" s="38" t="s">
        <v>89</v>
      </c>
      <c r="D39" s="97">
        <v>107</v>
      </c>
      <c r="E39" s="106">
        <v>41774</v>
      </c>
      <c r="F39" s="122">
        <f t="shared" si="2"/>
        <v>19.338514368335442</v>
      </c>
      <c r="G39" s="100">
        <v>24</v>
      </c>
      <c r="H39" s="104"/>
      <c r="I39" s="101"/>
      <c r="J39" s="97"/>
      <c r="K39" s="106">
        <v>35235</v>
      </c>
      <c r="L39" s="126">
        <f t="shared" si="3"/>
        <v>2.3499258707930924E-2</v>
      </c>
      <c r="M39" s="97">
        <v>41</v>
      </c>
      <c r="N39" s="103">
        <v>5533</v>
      </c>
      <c r="O39" s="92">
        <v>1499409</v>
      </c>
    </row>
    <row r="40" spans="1:15" ht="15.5" x14ac:dyDescent="0.35">
      <c r="A40">
        <v>2025</v>
      </c>
      <c r="B40" s="91" t="s">
        <v>4</v>
      </c>
      <c r="C40" s="38" t="s">
        <v>29</v>
      </c>
      <c r="D40" s="97">
        <v>47</v>
      </c>
      <c r="E40" s="106">
        <v>28968.28</v>
      </c>
      <c r="F40" s="122">
        <f t="shared" si="2"/>
        <v>10.153380859796931</v>
      </c>
      <c r="G40" s="100">
        <v>51</v>
      </c>
      <c r="H40" s="104"/>
      <c r="I40" s="101"/>
      <c r="J40" s="97"/>
      <c r="K40" s="106">
        <v>24699.279999999999</v>
      </c>
      <c r="L40" s="126">
        <f t="shared" si="3"/>
        <v>2.4124631282842687E-2</v>
      </c>
      <c r="M40" s="97">
        <v>40</v>
      </c>
      <c r="N40" s="103">
        <v>4629</v>
      </c>
      <c r="O40" s="92">
        <v>1023820</v>
      </c>
    </row>
    <row r="41" spans="1:15" ht="15.5" x14ac:dyDescent="0.35">
      <c r="A41">
        <v>2025</v>
      </c>
      <c r="B41" s="91" t="s">
        <v>4</v>
      </c>
      <c r="C41" s="38" t="s">
        <v>74</v>
      </c>
      <c r="D41" s="97">
        <v>130</v>
      </c>
      <c r="E41" s="106">
        <v>41233.370000000003</v>
      </c>
      <c r="F41" s="122">
        <f t="shared" si="2"/>
        <v>48.964218455743875</v>
      </c>
      <c r="G41" s="100">
        <v>3</v>
      </c>
      <c r="H41" s="104"/>
      <c r="I41" s="101"/>
      <c r="J41" s="97"/>
      <c r="K41" s="106">
        <v>29601.47</v>
      </c>
      <c r="L41" s="126">
        <f t="shared" si="3"/>
        <v>2.4291036478237216E-2</v>
      </c>
      <c r="M41" s="97">
        <v>39</v>
      </c>
      <c r="N41" s="103">
        <v>2655</v>
      </c>
      <c r="O41" s="92">
        <v>1218617</v>
      </c>
    </row>
    <row r="42" spans="1:15" ht="15.5" x14ac:dyDescent="0.35">
      <c r="A42">
        <v>2025</v>
      </c>
      <c r="B42" s="91" t="s">
        <v>4</v>
      </c>
      <c r="C42" s="38" t="s">
        <v>55</v>
      </c>
      <c r="D42" s="97">
        <v>36</v>
      </c>
      <c r="E42" s="106">
        <v>47974.2</v>
      </c>
      <c r="F42" s="122">
        <f t="shared" si="2"/>
        <v>5.8775510204081627</v>
      </c>
      <c r="G42" s="100">
        <v>63</v>
      </c>
      <c r="H42" s="104"/>
      <c r="I42" s="101"/>
      <c r="J42" s="97"/>
      <c r="K42" s="106">
        <v>47263.8</v>
      </c>
      <c r="L42" s="126">
        <f t="shared" si="3"/>
        <v>2.4535824303152442E-2</v>
      </c>
      <c r="M42" s="97">
        <v>38</v>
      </c>
      <c r="N42" s="103">
        <v>6125</v>
      </c>
      <c r="O42" s="92">
        <v>1926318</v>
      </c>
    </row>
    <row r="43" spans="1:15" ht="15.5" x14ac:dyDescent="0.35">
      <c r="A43">
        <v>2025</v>
      </c>
      <c r="B43" s="91" t="s">
        <v>4</v>
      </c>
      <c r="C43" s="38" t="s">
        <v>43</v>
      </c>
      <c r="D43" s="97">
        <v>270</v>
      </c>
      <c r="E43" s="106">
        <v>104529.28</v>
      </c>
      <c r="F43" s="122">
        <f t="shared" si="2"/>
        <v>19.630652900974262</v>
      </c>
      <c r="G43" s="100">
        <v>23</v>
      </c>
      <c r="H43" s="104"/>
      <c r="I43" s="101"/>
      <c r="J43" s="97"/>
      <c r="K43" s="106">
        <v>99232.28</v>
      </c>
      <c r="L43" s="126">
        <f t="shared" si="3"/>
        <v>2.4914129449064668E-2</v>
      </c>
      <c r="M43" s="97">
        <v>37</v>
      </c>
      <c r="N43" s="103">
        <v>13754</v>
      </c>
      <c r="O43" s="92">
        <v>3982972</v>
      </c>
    </row>
    <row r="44" spans="1:15" ht="15.5" x14ac:dyDescent="0.35">
      <c r="A44">
        <v>2025</v>
      </c>
      <c r="B44" s="91" t="s">
        <v>4</v>
      </c>
      <c r="C44" s="38" t="s">
        <v>49</v>
      </c>
      <c r="D44" s="97">
        <v>104</v>
      </c>
      <c r="E44" s="106">
        <v>81025.36</v>
      </c>
      <c r="F44" s="122">
        <f t="shared" si="2"/>
        <v>15.081206496519721</v>
      </c>
      <c r="G44" s="100">
        <v>36</v>
      </c>
      <c r="H44" s="104"/>
      <c r="I44" s="101"/>
      <c r="J44" s="97"/>
      <c r="K44" s="106">
        <v>61048.83</v>
      </c>
      <c r="L44" s="126">
        <f t="shared" si="3"/>
        <v>2.5118272093085453E-2</v>
      </c>
      <c r="M44" s="97">
        <v>36</v>
      </c>
      <c r="N44" s="103">
        <v>6896</v>
      </c>
      <c r="O44" s="92">
        <v>2430455</v>
      </c>
    </row>
    <row r="45" spans="1:15" ht="15.5" x14ac:dyDescent="0.35">
      <c r="A45">
        <v>2025</v>
      </c>
      <c r="B45" s="91" t="s">
        <v>4</v>
      </c>
      <c r="C45" s="38" t="s">
        <v>85</v>
      </c>
      <c r="D45" s="97">
        <v>16</v>
      </c>
      <c r="E45" s="106">
        <v>95094.73</v>
      </c>
      <c r="F45" s="122">
        <f t="shared" si="2"/>
        <v>0.68323511828507988</v>
      </c>
      <c r="G45" s="100">
        <v>77</v>
      </c>
      <c r="H45" s="104"/>
      <c r="I45" s="101"/>
      <c r="J45" s="97"/>
      <c r="K45" s="106">
        <v>95094.720000000001</v>
      </c>
      <c r="L45" s="126">
        <f t="shared" si="3"/>
        <v>2.5657256145402429E-2</v>
      </c>
      <c r="M45" s="97">
        <v>35</v>
      </c>
      <c r="N45" s="103">
        <v>23418</v>
      </c>
      <c r="O45" s="92">
        <v>3706348</v>
      </c>
    </row>
    <row r="46" spans="1:15" ht="15.5" x14ac:dyDescent="0.35">
      <c r="A46">
        <v>2025</v>
      </c>
      <c r="B46" s="91" t="s">
        <v>4</v>
      </c>
      <c r="C46" s="38" t="s">
        <v>69</v>
      </c>
      <c r="D46" s="97">
        <v>221</v>
      </c>
      <c r="E46" s="106">
        <v>76048.800000000003</v>
      </c>
      <c r="F46" s="122">
        <f t="shared" si="2"/>
        <v>48.464912280701753</v>
      </c>
      <c r="G46" s="100">
        <v>4</v>
      </c>
      <c r="H46" s="104"/>
      <c r="I46" s="101"/>
      <c r="J46" s="97"/>
      <c r="K46" s="106">
        <v>63971.1</v>
      </c>
      <c r="L46" s="126">
        <f t="shared" si="3"/>
        <v>2.7838830867540881E-2</v>
      </c>
      <c r="M46" s="97">
        <v>34</v>
      </c>
      <c r="N46" s="103">
        <v>4560</v>
      </c>
      <c r="O46" s="92">
        <v>2297909</v>
      </c>
    </row>
    <row r="47" spans="1:15" ht="15.5" x14ac:dyDescent="0.35">
      <c r="A47">
        <v>2025</v>
      </c>
      <c r="B47" s="91" t="s">
        <v>4</v>
      </c>
      <c r="C47" s="38" t="s">
        <v>17</v>
      </c>
      <c r="D47" s="97">
        <v>18</v>
      </c>
      <c r="E47" s="106">
        <v>65011</v>
      </c>
      <c r="F47" s="122">
        <f t="shared" si="2"/>
        <v>2.8279654359780046</v>
      </c>
      <c r="G47" s="100">
        <v>73</v>
      </c>
      <c r="H47" s="104"/>
      <c r="I47" s="101"/>
      <c r="J47" s="97"/>
      <c r="K47" s="106">
        <v>52632</v>
      </c>
      <c r="L47" s="126">
        <f t="shared" si="3"/>
        <v>2.8903737133712734E-2</v>
      </c>
      <c r="M47" s="97">
        <v>33</v>
      </c>
      <c r="N47" s="103">
        <v>6365</v>
      </c>
      <c r="O47" s="92">
        <v>1820941</v>
      </c>
    </row>
    <row r="48" spans="1:15" ht="15.5" x14ac:dyDescent="0.35">
      <c r="A48">
        <v>2025</v>
      </c>
      <c r="B48" s="91" t="s">
        <v>4</v>
      </c>
      <c r="C48" s="38" t="s">
        <v>66</v>
      </c>
      <c r="D48" s="97">
        <v>40</v>
      </c>
      <c r="E48" s="106">
        <v>46375.9</v>
      </c>
      <c r="F48" s="122">
        <f t="shared" si="2"/>
        <v>6.8446269678302532</v>
      </c>
      <c r="G48" s="100">
        <v>59</v>
      </c>
      <c r="H48" s="104"/>
      <c r="I48" s="101"/>
      <c r="J48" s="97"/>
      <c r="K48" s="106">
        <v>45073</v>
      </c>
      <c r="L48" s="126">
        <f t="shared" si="3"/>
        <v>3.0184476688781724E-2</v>
      </c>
      <c r="M48" s="97">
        <v>32</v>
      </c>
      <c r="N48" s="103">
        <v>5844</v>
      </c>
      <c r="O48" s="92">
        <v>1493251</v>
      </c>
    </row>
    <row r="49" spans="1:15" ht="15.5" x14ac:dyDescent="0.35">
      <c r="A49">
        <v>2025</v>
      </c>
      <c r="B49" s="91" t="s">
        <v>4</v>
      </c>
      <c r="C49" s="38" t="s">
        <v>82</v>
      </c>
      <c r="D49" s="97">
        <v>78</v>
      </c>
      <c r="E49" s="106">
        <v>72690</v>
      </c>
      <c r="F49" s="122">
        <f t="shared" si="2"/>
        <v>13.598326359832637</v>
      </c>
      <c r="G49" s="100">
        <v>38</v>
      </c>
      <c r="H49" s="104"/>
      <c r="I49" s="101"/>
      <c r="J49" s="97"/>
      <c r="K49" s="106">
        <v>59954</v>
      </c>
      <c r="L49" s="126">
        <f t="shared" si="3"/>
        <v>3.0671510344485352E-2</v>
      </c>
      <c r="M49" s="97">
        <v>31</v>
      </c>
      <c r="N49" s="103">
        <v>5736</v>
      </c>
      <c r="O49" s="92">
        <v>1954713</v>
      </c>
    </row>
    <row r="50" spans="1:15" ht="15.5" x14ac:dyDescent="0.35">
      <c r="A50">
        <v>2025</v>
      </c>
      <c r="B50" s="91" t="s">
        <v>4</v>
      </c>
      <c r="C50" s="38" t="s">
        <v>25</v>
      </c>
      <c r="D50" s="97">
        <v>37</v>
      </c>
      <c r="E50" s="106">
        <v>57811</v>
      </c>
      <c r="F50" s="122">
        <f t="shared" si="2"/>
        <v>4.6209566629199452</v>
      </c>
      <c r="G50" s="100">
        <v>67</v>
      </c>
      <c r="H50" s="104"/>
      <c r="I50" s="101"/>
      <c r="J50" s="97"/>
      <c r="K50" s="106">
        <v>52464</v>
      </c>
      <c r="L50" s="126">
        <f t="shared" si="3"/>
        <v>3.1061504905756893E-2</v>
      </c>
      <c r="M50" s="97">
        <v>30</v>
      </c>
      <c r="N50" s="103">
        <v>8007</v>
      </c>
      <c r="O50" s="92">
        <v>1689036</v>
      </c>
    </row>
    <row r="51" spans="1:15" ht="15.5" x14ac:dyDescent="0.35">
      <c r="A51">
        <v>2025</v>
      </c>
      <c r="B51" s="91" t="s">
        <v>4</v>
      </c>
      <c r="C51" s="38" t="s">
        <v>62</v>
      </c>
      <c r="D51" s="97">
        <v>903</v>
      </c>
      <c r="E51" s="106">
        <v>506506</v>
      </c>
      <c r="F51" s="122">
        <f t="shared" si="2"/>
        <v>17.299513391317674</v>
      </c>
      <c r="G51" s="100">
        <v>27</v>
      </c>
      <c r="H51" s="104"/>
      <c r="I51" s="101"/>
      <c r="J51" s="97"/>
      <c r="K51" s="106">
        <v>448207</v>
      </c>
      <c r="L51" s="126">
        <f t="shared" si="3"/>
        <v>3.1405564864266246E-2</v>
      </c>
      <c r="M51" s="97">
        <v>29</v>
      </c>
      <c r="N51" s="103">
        <v>52198</v>
      </c>
      <c r="O51" s="92">
        <v>14271579</v>
      </c>
    </row>
    <row r="52" spans="1:15" ht="15.5" x14ac:dyDescent="0.35">
      <c r="A52">
        <v>2025</v>
      </c>
      <c r="B52" s="91" t="s">
        <v>4</v>
      </c>
      <c r="C52" s="38" t="s">
        <v>64</v>
      </c>
      <c r="D52" s="97">
        <v>119</v>
      </c>
      <c r="E52" s="106">
        <v>95315</v>
      </c>
      <c r="F52" s="122">
        <f t="shared" si="2"/>
        <v>4.6061544416489264</v>
      </c>
      <c r="G52" s="100">
        <v>68</v>
      </c>
      <c r="H52" s="104"/>
      <c r="I52" s="101"/>
      <c r="J52" s="97"/>
      <c r="K52" s="106">
        <v>89607</v>
      </c>
      <c r="L52" s="126">
        <f t="shared" si="3"/>
        <v>3.1912233966779682E-2</v>
      </c>
      <c r="M52" s="97">
        <v>28</v>
      </c>
      <c r="N52" s="103">
        <v>25835</v>
      </c>
      <c r="O52" s="92">
        <v>2807920</v>
      </c>
    </row>
    <row r="53" spans="1:15" ht="15.5" x14ac:dyDescent="0.35">
      <c r="A53">
        <v>2025</v>
      </c>
      <c r="B53" s="91" t="s">
        <v>4</v>
      </c>
      <c r="C53" s="38" t="s">
        <v>70</v>
      </c>
      <c r="D53" s="97">
        <v>199</v>
      </c>
      <c r="E53" s="106">
        <v>74593</v>
      </c>
      <c r="F53" s="122">
        <f t="shared" si="2"/>
        <v>34.638816362053959</v>
      </c>
      <c r="G53" s="100">
        <v>8</v>
      </c>
      <c r="H53" s="104"/>
      <c r="I53" s="101"/>
      <c r="J53" s="97"/>
      <c r="K53" s="106">
        <v>62842</v>
      </c>
      <c r="L53" s="126">
        <f t="shared" si="3"/>
        <v>3.2153176048385815E-2</v>
      </c>
      <c r="M53" s="97">
        <v>27</v>
      </c>
      <c r="N53" s="103">
        <v>5745</v>
      </c>
      <c r="O53" s="92">
        <v>1954457</v>
      </c>
    </row>
    <row r="54" spans="1:15" ht="15.5" x14ac:dyDescent="0.35">
      <c r="A54">
        <v>2025</v>
      </c>
      <c r="B54" s="91" t="s">
        <v>4</v>
      </c>
      <c r="C54" s="38" t="s">
        <v>76</v>
      </c>
      <c r="D54" s="97">
        <v>3693</v>
      </c>
      <c r="E54" s="106">
        <v>4889061</v>
      </c>
      <c r="F54" s="122">
        <f t="shared" si="2"/>
        <v>8.1601898520206042</v>
      </c>
      <c r="G54" s="100">
        <v>56</v>
      </c>
      <c r="H54" s="104"/>
      <c r="I54" s="101"/>
      <c r="J54" s="97"/>
      <c r="K54" s="106">
        <v>4483904</v>
      </c>
      <c r="L54" s="126">
        <f t="shared" si="3"/>
        <v>3.3508740599108008E-2</v>
      </c>
      <c r="M54" s="97">
        <v>26</v>
      </c>
      <c r="N54" s="103">
        <v>452563</v>
      </c>
      <c r="O54" s="92">
        <v>133812967</v>
      </c>
    </row>
    <row r="55" spans="1:15" ht="15.5" x14ac:dyDescent="0.35">
      <c r="A55">
        <v>2025</v>
      </c>
      <c r="B55" s="91" t="s">
        <v>4</v>
      </c>
      <c r="C55" s="38" t="s">
        <v>54</v>
      </c>
      <c r="D55" s="97">
        <v>58</v>
      </c>
      <c r="E55" s="106">
        <v>28537</v>
      </c>
      <c r="F55" s="122">
        <f t="shared" si="2"/>
        <v>13.057181449797389</v>
      </c>
      <c r="G55" s="100">
        <v>45</v>
      </c>
      <c r="H55" s="104"/>
      <c r="I55" s="101"/>
      <c r="J55" s="97"/>
      <c r="K55" s="106">
        <v>28052</v>
      </c>
      <c r="L55" s="126">
        <f t="shared" si="3"/>
        <v>3.3762485512051923E-2</v>
      </c>
      <c r="M55" s="97">
        <v>25</v>
      </c>
      <c r="N55" s="103">
        <v>4442</v>
      </c>
      <c r="O55" s="92">
        <v>830863</v>
      </c>
    </row>
    <row r="56" spans="1:15" ht="15.5" x14ac:dyDescent="0.35">
      <c r="A56">
        <v>2025</v>
      </c>
      <c r="B56" s="91" t="s">
        <v>4</v>
      </c>
      <c r="C56" s="38" t="s">
        <v>20</v>
      </c>
      <c r="D56" s="97">
        <v>427</v>
      </c>
      <c r="E56" s="106">
        <v>191971</v>
      </c>
      <c r="F56" s="122">
        <f t="shared" si="2"/>
        <v>32.762986265633394</v>
      </c>
      <c r="G56" s="100">
        <v>9</v>
      </c>
      <c r="H56" s="104"/>
      <c r="I56" s="101"/>
      <c r="J56" s="97"/>
      <c r="K56" s="106">
        <v>160552</v>
      </c>
      <c r="L56" s="126">
        <f t="shared" si="3"/>
        <v>3.6244890956273021E-2</v>
      </c>
      <c r="M56" s="97">
        <v>24</v>
      </c>
      <c r="N56" s="103">
        <v>13033</v>
      </c>
      <c r="O56" s="92">
        <v>4429645</v>
      </c>
    </row>
    <row r="57" spans="1:15" ht="15.5" x14ac:dyDescent="0.35">
      <c r="A57">
        <v>2025</v>
      </c>
      <c r="B57" s="91" t="s">
        <v>4</v>
      </c>
      <c r="C57" s="38" t="s">
        <v>34</v>
      </c>
      <c r="D57" s="97">
        <v>159</v>
      </c>
      <c r="E57" s="106">
        <v>106817</v>
      </c>
      <c r="F57" s="122">
        <f t="shared" si="2"/>
        <v>14.472965592572365</v>
      </c>
      <c r="G57" s="100">
        <v>37</v>
      </c>
      <c r="H57" s="104"/>
      <c r="I57" s="101"/>
      <c r="J57" s="97"/>
      <c r="K57" s="106">
        <v>99675</v>
      </c>
      <c r="L57" s="126">
        <f t="shared" si="3"/>
        <v>3.6339143464422824E-2</v>
      </c>
      <c r="M57" s="97">
        <v>23</v>
      </c>
      <c r="N57" s="103">
        <v>10986</v>
      </c>
      <c r="O57" s="92">
        <v>2742910</v>
      </c>
    </row>
    <row r="58" spans="1:15" ht="15.5" x14ac:dyDescent="0.35">
      <c r="A58">
        <v>2025</v>
      </c>
      <c r="B58" s="91" t="s">
        <v>4</v>
      </c>
      <c r="C58" s="38" t="s">
        <v>53</v>
      </c>
      <c r="D58" s="97">
        <v>98</v>
      </c>
      <c r="E58" s="106">
        <v>44181</v>
      </c>
      <c r="F58" s="122">
        <f t="shared" si="2"/>
        <v>23.228253140554635</v>
      </c>
      <c r="G58" s="100">
        <v>19</v>
      </c>
      <c r="H58" s="104"/>
      <c r="I58" s="101"/>
      <c r="J58" s="97"/>
      <c r="K58" s="106">
        <v>38838</v>
      </c>
      <c r="L58" s="126">
        <f t="shared" si="3"/>
        <v>3.9483355444744343E-2</v>
      </c>
      <c r="M58" s="97">
        <v>22</v>
      </c>
      <c r="N58" s="103">
        <v>4219</v>
      </c>
      <c r="O58" s="92">
        <v>983655</v>
      </c>
    </row>
    <row r="59" spans="1:15" ht="15.5" x14ac:dyDescent="0.35">
      <c r="A59">
        <v>2025</v>
      </c>
      <c r="B59" s="91" t="s">
        <v>4</v>
      </c>
      <c r="C59" s="38" t="s">
        <v>58</v>
      </c>
      <c r="D59" s="97">
        <v>190</v>
      </c>
      <c r="E59" s="106">
        <v>164780.9</v>
      </c>
      <c r="F59" s="122">
        <f t="shared" si="2"/>
        <v>24.120858194744191</v>
      </c>
      <c r="G59" s="100">
        <v>17</v>
      </c>
      <c r="H59" s="104"/>
      <c r="I59" s="101"/>
      <c r="J59" s="97"/>
      <c r="K59" s="106">
        <v>153158.22</v>
      </c>
      <c r="L59" s="126">
        <f t="shared" si="3"/>
        <v>4.2899575564884121E-2</v>
      </c>
      <c r="M59" s="97">
        <v>21</v>
      </c>
      <c r="N59" s="103">
        <v>7877</v>
      </c>
      <c r="O59" s="92">
        <v>3570157</v>
      </c>
    </row>
    <row r="60" spans="1:15" ht="15.5" x14ac:dyDescent="0.35">
      <c r="A60">
        <v>2025</v>
      </c>
      <c r="B60" s="91" t="s">
        <v>4</v>
      </c>
      <c r="C60" s="38" t="s">
        <v>16</v>
      </c>
      <c r="D60" s="97">
        <v>353</v>
      </c>
      <c r="E60" s="106">
        <v>60186</v>
      </c>
      <c r="F60" s="122">
        <f t="shared" si="2"/>
        <v>90.304425684318232</v>
      </c>
      <c r="G60" s="100">
        <v>2</v>
      </c>
      <c r="H60" s="104"/>
      <c r="I60" s="101"/>
      <c r="J60" s="97"/>
      <c r="K60" s="106">
        <v>52413</v>
      </c>
      <c r="L60" s="126">
        <f t="shared" si="3"/>
        <v>4.3025837831181891E-2</v>
      </c>
      <c r="M60" s="97">
        <v>20</v>
      </c>
      <c r="N60" s="103">
        <v>3909</v>
      </c>
      <c r="O60" s="92">
        <v>1218175</v>
      </c>
    </row>
    <row r="61" spans="1:15" ht="15.5" x14ac:dyDescent="0.35">
      <c r="A61">
        <v>2025</v>
      </c>
      <c r="B61" s="91" t="s">
        <v>4</v>
      </c>
      <c r="C61" s="38" t="s">
        <v>79</v>
      </c>
      <c r="D61" s="97">
        <v>43</v>
      </c>
      <c r="E61" s="106">
        <v>110725</v>
      </c>
      <c r="F61" s="122">
        <f t="shared" si="2"/>
        <v>3.1453441591690439</v>
      </c>
      <c r="G61" s="100">
        <v>72</v>
      </c>
      <c r="H61" s="104"/>
      <c r="I61" s="101"/>
      <c r="J61" s="97"/>
      <c r="K61" s="106">
        <v>108153</v>
      </c>
      <c r="L61" s="126">
        <f t="shared" si="3"/>
        <v>4.3547025254963477E-2</v>
      </c>
      <c r="M61" s="97">
        <v>19</v>
      </c>
      <c r="N61" s="103">
        <v>13671</v>
      </c>
      <c r="O61" s="92">
        <v>2483591</v>
      </c>
    </row>
    <row r="62" spans="1:15" ht="15.5" x14ac:dyDescent="0.35">
      <c r="A62">
        <v>2025</v>
      </c>
      <c r="B62" s="91" t="s">
        <v>4</v>
      </c>
      <c r="C62" s="38" t="s">
        <v>73</v>
      </c>
      <c r="D62" s="97">
        <v>152</v>
      </c>
      <c r="E62" s="106">
        <v>253795.73</v>
      </c>
      <c r="F62" s="122">
        <f t="shared" si="2"/>
        <v>5.8081773022544896</v>
      </c>
      <c r="G62" s="100">
        <v>65</v>
      </c>
      <c r="H62" s="104"/>
      <c r="I62" s="101"/>
      <c r="J62" s="97"/>
      <c r="K62" s="106">
        <v>239400.43</v>
      </c>
      <c r="L62" s="126">
        <f t="shared" si="3"/>
        <v>4.5859709004003234E-2</v>
      </c>
      <c r="M62" s="97">
        <v>18</v>
      </c>
      <c r="N62" s="103">
        <v>26170</v>
      </c>
      <c r="O62" s="92">
        <v>5220278</v>
      </c>
    </row>
    <row r="63" spans="1:15" ht="15.5" x14ac:dyDescent="0.35">
      <c r="A63">
        <v>2025</v>
      </c>
      <c r="B63" s="91" t="s">
        <v>4</v>
      </c>
      <c r="C63" s="38" t="s">
        <v>19</v>
      </c>
      <c r="D63" s="97">
        <v>265</v>
      </c>
      <c r="E63" s="106">
        <v>219021.6</v>
      </c>
      <c r="F63" s="122">
        <f t="shared" si="2"/>
        <v>18.12089715536105</v>
      </c>
      <c r="G63" s="100">
        <v>25</v>
      </c>
      <c r="H63" s="104"/>
      <c r="I63" s="101"/>
      <c r="J63" s="97"/>
      <c r="K63" s="106">
        <v>206215.75</v>
      </c>
      <c r="L63" s="126">
        <f t="shared" si="3"/>
        <v>4.7126174236520588E-2</v>
      </c>
      <c r="M63" s="97">
        <v>17</v>
      </c>
      <c r="N63" s="103">
        <v>14624</v>
      </c>
      <c r="O63" s="92">
        <v>4375822</v>
      </c>
    </row>
    <row r="64" spans="1:15" ht="15.5" x14ac:dyDescent="0.35">
      <c r="A64">
        <v>2025</v>
      </c>
      <c r="B64" s="91" t="s">
        <v>4</v>
      </c>
      <c r="C64" s="38" t="s">
        <v>30</v>
      </c>
      <c r="D64" s="97">
        <v>54</v>
      </c>
      <c r="E64" s="106">
        <v>86078.16</v>
      </c>
      <c r="F64" s="122">
        <f t="shared" si="2"/>
        <v>3.6427415002698327</v>
      </c>
      <c r="G64" s="100">
        <v>71</v>
      </c>
      <c r="H64" s="104"/>
      <c r="I64" s="101"/>
      <c r="J64" s="97"/>
      <c r="K64" s="106">
        <v>85843.16</v>
      </c>
      <c r="L64" s="126">
        <f t="shared" si="3"/>
        <v>4.7420400848939767E-2</v>
      </c>
      <c r="M64" s="97">
        <v>16</v>
      </c>
      <c r="N64" s="103">
        <v>14824</v>
      </c>
      <c r="O64" s="92">
        <v>1810258</v>
      </c>
    </row>
    <row r="65" spans="1:15" ht="15.5" x14ac:dyDescent="0.35">
      <c r="A65">
        <v>2025</v>
      </c>
      <c r="B65" s="91" t="s">
        <v>4</v>
      </c>
      <c r="C65" s="38" t="s">
        <v>22</v>
      </c>
      <c r="D65" s="97">
        <v>173</v>
      </c>
      <c r="E65" s="106">
        <v>173586.32</v>
      </c>
      <c r="F65" s="122">
        <f t="shared" si="2"/>
        <v>9.0443329150982859</v>
      </c>
      <c r="G65" s="100">
        <v>53</v>
      </c>
      <c r="H65" s="104"/>
      <c r="I65" s="101"/>
      <c r="J65" s="97"/>
      <c r="K65" s="106">
        <v>170823.36</v>
      </c>
      <c r="L65" s="126">
        <f t="shared" si="3"/>
        <v>4.7623741370422724E-2</v>
      </c>
      <c r="M65" s="97">
        <v>15</v>
      </c>
      <c r="N65" s="103">
        <v>19128</v>
      </c>
      <c r="O65" s="92">
        <v>3586937</v>
      </c>
    </row>
    <row r="66" spans="1:15" ht="15.5" x14ac:dyDescent="0.35">
      <c r="A66">
        <v>2025</v>
      </c>
      <c r="B66" s="91" t="s">
        <v>4</v>
      </c>
      <c r="C66" s="38" t="s">
        <v>81</v>
      </c>
      <c r="D66" s="97">
        <v>197</v>
      </c>
      <c r="E66" s="106">
        <v>151726.60999999999</v>
      </c>
      <c r="F66" s="122">
        <f t="shared" ref="F66:F79" si="4">(D66/N66)*1000</f>
        <v>15.667249880706221</v>
      </c>
      <c r="G66" s="100">
        <v>34</v>
      </c>
      <c r="H66" s="104"/>
      <c r="I66" s="101"/>
      <c r="J66" s="97"/>
      <c r="K66" s="106">
        <v>138248.99</v>
      </c>
      <c r="L66" s="126">
        <f t="shared" ref="L66:L79" si="5">K66/O66</f>
        <v>5.028580002291521E-2</v>
      </c>
      <c r="M66" s="97">
        <v>14</v>
      </c>
      <c r="N66" s="103">
        <v>12574</v>
      </c>
      <c r="O66" s="92">
        <v>2749265</v>
      </c>
    </row>
    <row r="67" spans="1:15" ht="15.5" x14ac:dyDescent="0.35">
      <c r="A67">
        <v>2025</v>
      </c>
      <c r="B67" s="91" t="s">
        <v>4</v>
      </c>
      <c r="C67" s="38" t="s">
        <v>71</v>
      </c>
      <c r="D67" s="97">
        <v>99</v>
      </c>
      <c r="E67" s="106">
        <v>94981</v>
      </c>
      <c r="F67" s="122">
        <f t="shared" si="4"/>
        <v>23.61641221374046</v>
      </c>
      <c r="G67" s="100">
        <v>18</v>
      </c>
      <c r="H67" s="104"/>
      <c r="I67" s="101"/>
      <c r="J67" s="97"/>
      <c r="K67" s="106">
        <v>87933</v>
      </c>
      <c r="L67" s="126">
        <f t="shared" si="5"/>
        <v>5.7852218382206361E-2</v>
      </c>
      <c r="M67" s="97">
        <v>13</v>
      </c>
      <c r="N67" s="103">
        <v>4192</v>
      </c>
      <c r="O67" s="92">
        <v>1519959</v>
      </c>
    </row>
    <row r="68" spans="1:15" ht="15.5" x14ac:dyDescent="0.35">
      <c r="A68">
        <v>2025</v>
      </c>
      <c r="B68" s="91" t="s">
        <v>4</v>
      </c>
      <c r="C68" s="38" t="s">
        <v>35</v>
      </c>
      <c r="D68" s="97">
        <v>53</v>
      </c>
      <c r="E68" s="106">
        <v>27341.09</v>
      </c>
      <c r="F68" s="122">
        <f t="shared" si="4"/>
        <v>108.16326530612245</v>
      </c>
      <c r="G68" s="100">
        <v>1</v>
      </c>
      <c r="H68" s="104"/>
      <c r="I68" s="101"/>
      <c r="J68" s="97"/>
      <c r="K68" s="106">
        <v>22693.09</v>
      </c>
      <c r="L68" s="126">
        <f t="shared" si="5"/>
        <v>5.9049072491146451E-2</v>
      </c>
      <c r="M68" s="97">
        <v>12</v>
      </c>
      <c r="N68" s="103">
        <v>490</v>
      </c>
      <c r="O68" s="92">
        <v>384309</v>
      </c>
    </row>
    <row r="69" spans="1:15" ht="15.5" x14ac:dyDescent="0.35">
      <c r="A69">
        <v>2025</v>
      </c>
      <c r="B69" s="91" t="s">
        <v>4</v>
      </c>
      <c r="C69" s="38" t="s">
        <v>72</v>
      </c>
      <c r="D69" s="97">
        <v>125</v>
      </c>
      <c r="E69" s="106">
        <v>138179.68</v>
      </c>
      <c r="F69" s="122">
        <f t="shared" si="4"/>
        <v>10.283833813245577</v>
      </c>
      <c r="G69" s="100">
        <v>50</v>
      </c>
      <c r="H69" s="104"/>
      <c r="I69" s="101"/>
      <c r="J69" s="97"/>
      <c r="K69" s="106">
        <v>134605.68</v>
      </c>
      <c r="L69" s="126">
        <f t="shared" si="5"/>
        <v>6.133316079363401E-2</v>
      </c>
      <c r="M69" s="97">
        <v>11</v>
      </c>
      <c r="N69" s="103">
        <v>12155</v>
      </c>
      <c r="O69" s="92">
        <v>2194664</v>
      </c>
    </row>
    <row r="70" spans="1:15" ht="15.5" x14ac:dyDescent="0.35">
      <c r="A70">
        <v>2025</v>
      </c>
      <c r="B70" s="91" t="s">
        <v>4</v>
      </c>
      <c r="C70" s="38" t="s">
        <v>0</v>
      </c>
      <c r="D70" s="97">
        <v>925</v>
      </c>
      <c r="E70" s="106">
        <v>553344.78</v>
      </c>
      <c r="F70" s="122">
        <f t="shared" si="4"/>
        <v>30.968562723894337</v>
      </c>
      <c r="G70" s="100">
        <v>10</v>
      </c>
      <c r="H70" s="104"/>
      <c r="I70" s="101"/>
      <c r="J70" s="97"/>
      <c r="K70" s="106">
        <v>474441.48</v>
      </c>
      <c r="L70" s="126">
        <f t="shared" si="5"/>
        <v>6.2184604233662073E-2</v>
      </c>
      <c r="M70" s="97">
        <v>10</v>
      </c>
      <c r="N70" s="103">
        <v>29869</v>
      </c>
      <c r="O70" s="92">
        <v>7629565</v>
      </c>
    </row>
    <row r="71" spans="1:15" ht="15.5" x14ac:dyDescent="0.35">
      <c r="A71">
        <v>2025</v>
      </c>
      <c r="B71" s="91" t="s">
        <v>4</v>
      </c>
      <c r="C71" s="38" t="s">
        <v>37</v>
      </c>
      <c r="D71" s="97">
        <v>69</v>
      </c>
      <c r="E71" s="106">
        <v>114962.45</v>
      </c>
      <c r="F71" s="122">
        <f t="shared" si="4"/>
        <v>8.7965323814380412</v>
      </c>
      <c r="G71" s="100">
        <v>54</v>
      </c>
      <c r="H71" s="104"/>
      <c r="I71" s="101"/>
      <c r="J71" s="97"/>
      <c r="K71" s="106">
        <v>114962.45</v>
      </c>
      <c r="L71" s="126">
        <f t="shared" si="5"/>
        <v>6.4158702343115617E-2</v>
      </c>
      <c r="M71" s="97">
        <v>9</v>
      </c>
      <c r="N71" s="103">
        <v>7844</v>
      </c>
      <c r="O71" s="92">
        <v>1791845</v>
      </c>
    </row>
    <row r="72" spans="1:15" ht="15.5" x14ac:dyDescent="0.35">
      <c r="A72">
        <v>2025</v>
      </c>
      <c r="B72" s="91" t="s">
        <v>4</v>
      </c>
      <c r="C72" s="38" t="s">
        <v>32</v>
      </c>
      <c r="D72" s="97">
        <v>41</v>
      </c>
      <c r="E72" s="106">
        <v>113860.26</v>
      </c>
      <c r="F72" s="122">
        <f t="shared" si="4"/>
        <v>6.4263322884012544</v>
      </c>
      <c r="G72" s="100">
        <v>61</v>
      </c>
      <c r="H72" s="104"/>
      <c r="I72" s="101"/>
      <c r="J72" s="97"/>
      <c r="K72" s="106">
        <v>100322.95</v>
      </c>
      <c r="L72" s="126">
        <f t="shared" si="5"/>
        <v>7.7234475803347344E-2</v>
      </c>
      <c r="M72" s="97">
        <v>8</v>
      </c>
      <c r="N72" s="103">
        <v>6380</v>
      </c>
      <c r="O72" s="92">
        <v>1298940</v>
      </c>
    </row>
    <row r="73" spans="1:15" ht="15.5" x14ac:dyDescent="0.35">
      <c r="A73">
        <v>2025</v>
      </c>
      <c r="B73" s="91" t="s">
        <v>4</v>
      </c>
      <c r="C73" s="38" t="s">
        <v>42</v>
      </c>
      <c r="D73" s="97">
        <v>50</v>
      </c>
      <c r="E73" s="106">
        <v>67431.66</v>
      </c>
      <c r="F73" s="122">
        <f t="shared" si="4"/>
        <v>8.2658290626549835</v>
      </c>
      <c r="G73" s="100">
        <v>55</v>
      </c>
      <c r="H73" s="104"/>
      <c r="I73" s="101"/>
      <c r="J73" s="97"/>
      <c r="K73" s="106">
        <v>67431.66</v>
      </c>
      <c r="L73" s="126">
        <f t="shared" si="5"/>
        <v>9.2254733359874899E-2</v>
      </c>
      <c r="M73" s="97">
        <v>7</v>
      </c>
      <c r="N73" s="103">
        <v>6049</v>
      </c>
      <c r="O73" s="92">
        <v>730929</v>
      </c>
    </row>
    <row r="74" spans="1:15" ht="15.5" x14ac:dyDescent="0.35">
      <c r="A74">
        <v>2025</v>
      </c>
      <c r="B74" s="91" t="s">
        <v>4</v>
      </c>
      <c r="C74" s="38" t="s">
        <v>48</v>
      </c>
      <c r="D74" s="97">
        <v>58</v>
      </c>
      <c r="E74" s="106">
        <v>32922.82</v>
      </c>
      <c r="F74" s="122">
        <f t="shared" si="4"/>
        <v>37.155669442664959</v>
      </c>
      <c r="G74" s="100">
        <v>6</v>
      </c>
      <c r="H74" s="104"/>
      <c r="I74" s="101"/>
      <c r="J74" s="97"/>
      <c r="K74" s="106">
        <v>29184.82</v>
      </c>
      <c r="L74" s="126">
        <f t="shared" si="5"/>
        <v>9.2976081249840706E-2</v>
      </c>
      <c r="M74" s="97">
        <v>6</v>
      </c>
      <c r="N74" s="103">
        <v>1561</v>
      </c>
      <c r="O74" s="92">
        <v>313896</v>
      </c>
    </row>
    <row r="75" spans="1:15" ht="15.5" x14ac:dyDescent="0.35">
      <c r="A75">
        <v>2025</v>
      </c>
      <c r="B75" s="91" t="s">
        <v>4</v>
      </c>
      <c r="C75" s="38" t="s">
        <v>36</v>
      </c>
      <c r="D75" s="97">
        <v>51</v>
      </c>
      <c r="E75" s="106">
        <v>87136.89</v>
      </c>
      <c r="F75" s="122">
        <f t="shared" si="4"/>
        <v>6.9293478260869561</v>
      </c>
      <c r="G75" s="100">
        <v>58</v>
      </c>
      <c r="H75" s="104"/>
      <c r="I75" s="101"/>
      <c r="J75" s="97"/>
      <c r="K75" s="106">
        <v>86570.14</v>
      </c>
      <c r="L75" s="126">
        <f t="shared" si="5"/>
        <v>0.10040773104643314</v>
      </c>
      <c r="M75" s="97">
        <v>5</v>
      </c>
      <c r="N75" s="103">
        <v>7360</v>
      </c>
      <c r="O75" s="92">
        <v>862186</v>
      </c>
    </row>
    <row r="76" spans="1:15" ht="15.5" x14ac:dyDescent="0.35">
      <c r="A76">
        <v>2025</v>
      </c>
      <c r="B76" s="91" t="s">
        <v>4</v>
      </c>
      <c r="C76" s="38" t="s">
        <v>63</v>
      </c>
      <c r="D76" s="97">
        <v>32</v>
      </c>
      <c r="E76" s="106">
        <v>79866</v>
      </c>
      <c r="F76" s="122">
        <f t="shared" si="4"/>
        <v>5.9347181008902083</v>
      </c>
      <c r="G76" s="100">
        <v>62</v>
      </c>
      <c r="H76" s="104"/>
      <c r="I76" s="101"/>
      <c r="J76" s="97"/>
      <c r="K76" s="106">
        <v>77158</v>
      </c>
      <c r="L76" s="126">
        <f t="shared" si="5"/>
        <v>0.10699344239107976</v>
      </c>
      <c r="M76" s="97">
        <v>4</v>
      </c>
      <c r="N76" s="103">
        <v>5392</v>
      </c>
      <c r="O76" s="92">
        <v>721147</v>
      </c>
    </row>
    <row r="77" spans="1:15" ht="15.5" x14ac:dyDescent="0.35">
      <c r="A77">
        <v>2025</v>
      </c>
      <c r="B77" s="91" t="s">
        <v>4</v>
      </c>
      <c r="C77" s="38" t="s">
        <v>45</v>
      </c>
      <c r="D77" s="97">
        <v>178</v>
      </c>
      <c r="E77" s="106">
        <v>190533</v>
      </c>
      <c r="F77" s="122">
        <f t="shared" si="4"/>
        <v>35.952332862048067</v>
      </c>
      <c r="G77" s="100">
        <v>7</v>
      </c>
      <c r="H77" s="104"/>
      <c r="I77" s="101"/>
      <c r="J77" s="97"/>
      <c r="K77" s="106">
        <v>175602</v>
      </c>
      <c r="L77" s="126">
        <f t="shared" si="5"/>
        <v>0.13595158444502423</v>
      </c>
      <c r="M77" s="97">
        <v>3</v>
      </c>
      <c r="N77" s="103">
        <v>4951</v>
      </c>
      <c r="O77" s="92">
        <v>1291651</v>
      </c>
    </row>
    <row r="78" spans="1:15" ht="15.5" x14ac:dyDescent="0.35">
      <c r="A78">
        <v>2025</v>
      </c>
      <c r="B78" s="91" t="s">
        <v>4</v>
      </c>
      <c r="C78" s="38" t="s">
        <v>40</v>
      </c>
      <c r="D78" s="97">
        <v>104</v>
      </c>
      <c r="E78" s="106">
        <v>197308</v>
      </c>
      <c r="F78" s="122">
        <f t="shared" si="4"/>
        <v>16.091598328949406</v>
      </c>
      <c r="G78" s="100">
        <v>31</v>
      </c>
      <c r="H78" s="104"/>
      <c r="I78" s="101"/>
      <c r="J78" s="97"/>
      <c r="K78" s="106">
        <v>182043</v>
      </c>
      <c r="L78" s="126">
        <f t="shared" si="5"/>
        <v>0.14408952969838579</v>
      </c>
      <c r="M78" s="97">
        <v>2</v>
      </c>
      <c r="N78" s="103">
        <v>6463</v>
      </c>
      <c r="O78" s="92">
        <v>1263402</v>
      </c>
    </row>
    <row r="79" spans="1:15" ht="15.5" x14ac:dyDescent="0.35">
      <c r="A79">
        <v>2025</v>
      </c>
      <c r="B79" s="91" t="s">
        <v>4</v>
      </c>
      <c r="C79" s="38" t="s">
        <v>39</v>
      </c>
      <c r="D79" s="97">
        <v>132</v>
      </c>
      <c r="E79" s="106">
        <v>352934.24</v>
      </c>
      <c r="F79" s="122">
        <f t="shared" si="4"/>
        <v>16.727917881130402</v>
      </c>
      <c r="G79" s="100">
        <v>28</v>
      </c>
      <c r="H79" s="104"/>
      <c r="I79" s="101"/>
      <c r="J79" s="97"/>
      <c r="K79" s="106">
        <v>345394.26</v>
      </c>
      <c r="L79" s="126">
        <f t="shared" si="5"/>
        <v>0.21797528268153182</v>
      </c>
      <c r="M79" s="97">
        <v>1</v>
      </c>
      <c r="N79" s="103">
        <v>7891</v>
      </c>
      <c r="O79" s="92">
        <v>1584557</v>
      </c>
    </row>
    <row r="80" spans="1:15" ht="15.5" x14ac:dyDescent="0.35">
      <c r="A80">
        <v>2025</v>
      </c>
      <c r="B80" s="91" t="s">
        <v>1</v>
      </c>
      <c r="C80" s="38" t="s">
        <v>35</v>
      </c>
      <c r="D80" s="97">
        <v>16</v>
      </c>
      <c r="E80" s="106">
        <v>126279.24</v>
      </c>
      <c r="F80" s="122">
        <v>32.653061224489797</v>
      </c>
      <c r="G80" s="100">
        <v>1</v>
      </c>
      <c r="H80" s="104">
        <v>6240</v>
      </c>
      <c r="I80" s="101">
        <v>20.237057692307694</v>
      </c>
      <c r="J80" s="97">
        <v>26</v>
      </c>
      <c r="K80" s="106">
        <v>80932.77</v>
      </c>
      <c r="L80" s="126">
        <v>0.21059296035221658</v>
      </c>
      <c r="M80" s="97">
        <v>1</v>
      </c>
      <c r="N80" s="103">
        <v>490</v>
      </c>
      <c r="O80" s="92">
        <v>384309</v>
      </c>
    </row>
    <row r="81" spans="1:15" ht="15.5" x14ac:dyDescent="0.35">
      <c r="A81">
        <v>2025</v>
      </c>
      <c r="B81" s="91" t="s">
        <v>1</v>
      </c>
      <c r="C81" s="38" t="s">
        <v>0</v>
      </c>
      <c r="D81" s="97">
        <v>669</v>
      </c>
      <c r="E81" s="106">
        <v>1075063.2</v>
      </c>
      <c r="F81" s="122">
        <v>22.397803743011149</v>
      </c>
      <c r="G81" s="100">
        <v>2</v>
      </c>
      <c r="H81" s="104">
        <v>53753.16</v>
      </c>
      <c r="I81" s="101">
        <v>19.999999999999996</v>
      </c>
      <c r="J81" s="97">
        <v>28</v>
      </c>
      <c r="K81" s="106">
        <v>752544.24</v>
      </c>
      <c r="L81" s="126">
        <v>9.8635274750264262E-2</v>
      </c>
      <c r="M81" s="97">
        <v>2</v>
      </c>
      <c r="N81" s="103">
        <v>29869</v>
      </c>
      <c r="O81" s="92">
        <v>7629565</v>
      </c>
    </row>
    <row r="82" spans="1:15" ht="15.5" x14ac:dyDescent="0.35">
      <c r="A82">
        <v>2025</v>
      </c>
      <c r="B82" t="s">
        <v>1</v>
      </c>
      <c r="C82" s="38" t="s">
        <v>69</v>
      </c>
      <c r="D82">
        <v>93</v>
      </c>
      <c r="E82" s="4">
        <v>133157.66</v>
      </c>
      <c r="F82" s="123">
        <v>20.394736842105264</v>
      </c>
      <c r="G82">
        <v>3</v>
      </c>
      <c r="H82" s="4">
        <v>9240</v>
      </c>
      <c r="I82" s="123">
        <v>14.411002164502165</v>
      </c>
      <c r="J82">
        <v>46</v>
      </c>
      <c r="K82" s="4">
        <v>111375.98</v>
      </c>
      <c r="L82" s="127">
        <v>4.8468403230937339E-2</v>
      </c>
      <c r="M82">
        <v>22</v>
      </c>
      <c r="N82">
        <v>4560</v>
      </c>
      <c r="O82">
        <v>2297909</v>
      </c>
    </row>
    <row r="83" spans="1:15" ht="15.5" x14ac:dyDescent="0.35">
      <c r="A83">
        <v>2025</v>
      </c>
      <c r="B83" t="s">
        <v>1</v>
      </c>
      <c r="C83" s="38" t="s">
        <v>26</v>
      </c>
      <c r="D83">
        <v>256</v>
      </c>
      <c r="E83" s="4">
        <v>220052.89</v>
      </c>
      <c r="F83" s="123">
        <v>20.251562376394276</v>
      </c>
      <c r="G83">
        <v>4</v>
      </c>
      <c r="H83" s="4">
        <v>8096.8</v>
      </c>
      <c r="I83" s="123">
        <v>27.177760349767812</v>
      </c>
      <c r="J83">
        <v>12</v>
      </c>
      <c r="K83" s="4">
        <v>141351.89000000001</v>
      </c>
      <c r="L83" s="127">
        <v>3.3063593996190077E-2</v>
      </c>
      <c r="M83">
        <v>42</v>
      </c>
      <c r="N83">
        <v>12641</v>
      </c>
      <c r="O83">
        <v>4275152</v>
      </c>
    </row>
    <row r="84" spans="1:15" ht="15.5" x14ac:dyDescent="0.35">
      <c r="A84">
        <v>2025</v>
      </c>
      <c r="B84" t="s">
        <v>1</v>
      </c>
      <c r="C84" s="38" t="s">
        <v>20</v>
      </c>
      <c r="D84">
        <v>240</v>
      </c>
      <c r="E84" s="4">
        <v>209767</v>
      </c>
      <c r="F84" s="123">
        <v>18.414793217217834</v>
      </c>
      <c r="G84">
        <v>5</v>
      </c>
      <c r="H84" s="4">
        <v>16535</v>
      </c>
      <c r="I84" s="123">
        <v>12.686241306319927</v>
      </c>
      <c r="J84">
        <v>54</v>
      </c>
      <c r="K84" s="4">
        <v>158445</v>
      </c>
      <c r="L84" s="127">
        <v>3.576923207164457E-2</v>
      </c>
      <c r="M84">
        <v>38</v>
      </c>
      <c r="N84">
        <v>13033</v>
      </c>
      <c r="O84">
        <v>4429645</v>
      </c>
    </row>
    <row r="85" spans="1:15" ht="15.5" x14ac:dyDescent="0.35">
      <c r="A85">
        <v>2025</v>
      </c>
      <c r="B85" t="s">
        <v>1</v>
      </c>
      <c r="C85" s="38" t="s">
        <v>71</v>
      </c>
      <c r="D85">
        <v>72</v>
      </c>
      <c r="E85" s="4">
        <v>90858</v>
      </c>
      <c r="F85" s="123">
        <v>17.175572519083971</v>
      </c>
      <c r="G85">
        <v>6</v>
      </c>
      <c r="H85" s="4">
        <v>9202</v>
      </c>
      <c r="I85" s="123">
        <v>9.8737231036731146</v>
      </c>
      <c r="J85">
        <v>71</v>
      </c>
      <c r="K85" s="4">
        <v>78571</v>
      </c>
      <c r="L85" s="127">
        <v>5.1692841714809409E-2</v>
      </c>
      <c r="M85">
        <v>20</v>
      </c>
      <c r="N85">
        <v>4192</v>
      </c>
      <c r="O85">
        <v>1519959</v>
      </c>
    </row>
    <row r="86" spans="1:15" ht="15.5" x14ac:dyDescent="0.35">
      <c r="A86">
        <v>2025</v>
      </c>
      <c r="B86" t="s">
        <v>1</v>
      </c>
      <c r="C86" s="38" t="s">
        <v>45</v>
      </c>
      <c r="D86">
        <v>76</v>
      </c>
      <c r="E86" s="4">
        <v>104591</v>
      </c>
      <c r="F86" s="123">
        <v>15.350434255705919</v>
      </c>
      <c r="G86">
        <v>7</v>
      </c>
      <c r="H86" s="4">
        <v>8902</v>
      </c>
      <c r="I86" s="123">
        <v>11.74915749269827</v>
      </c>
      <c r="J86">
        <v>63</v>
      </c>
      <c r="K86" s="4">
        <v>86126</v>
      </c>
      <c r="L86" s="127">
        <v>6.6679002300156928E-2</v>
      </c>
      <c r="M86">
        <v>7</v>
      </c>
      <c r="N86">
        <v>4951</v>
      </c>
      <c r="O86">
        <v>1291651</v>
      </c>
    </row>
    <row r="87" spans="1:15" ht="15.5" x14ac:dyDescent="0.35">
      <c r="A87">
        <v>2025</v>
      </c>
      <c r="B87" t="s">
        <v>1</v>
      </c>
      <c r="C87" s="38" t="s">
        <v>82</v>
      </c>
      <c r="D87">
        <v>87</v>
      </c>
      <c r="E87" s="4">
        <v>132095</v>
      </c>
      <c r="F87" s="123">
        <v>15.167364016736402</v>
      </c>
      <c r="G87">
        <v>8</v>
      </c>
      <c r="H87" s="4">
        <v>5400</v>
      </c>
      <c r="I87" s="123">
        <v>24.462037037037039</v>
      </c>
      <c r="J87">
        <v>17</v>
      </c>
      <c r="K87" s="4">
        <v>98424</v>
      </c>
      <c r="L87" s="127">
        <v>5.0352148883237594E-2</v>
      </c>
      <c r="M87">
        <v>21</v>
      </c>
      <c r="N87">
        <v>5736</v>
      </c>
      <c r="O87">
        <v>1954713</v>
      </c>
    </row>
    <row r="88" spans="1:15" ht="15.5" x14ac:dyDescent="0.35">
      <c r="A88">
        <v>2025</v>
      </c>
      <c r="B88" t="s">
        <v>1</v>
      </c>
      <c r="C88" s="38" t="s">
        <v>18</v>
      </c>
      <c r="D88">
        <v>60</v>
      </c>
      <c r="E88" s="4">
        <v>56157</v>
      </c>
      <c r="F88" s="123">
        <v>15.155342258145996</v>
      </c>
      <c r="G88">
        <v>9</v>
      </c>
      <c r="H88" s="4">
        <v>2467</v>
      </c>
      <c r="I88" s="123">
        <v>22.763275233076612</v>
      </c>
      <c r="J88">
        <v>19</v>
      </c>
      <c r="K88" s="4">
        <v>41640</v>
      </c>
      <c r="L88" s="127">
        <v>4.2294378626103066E-2</v>
      </c>
      <c r="M88">
        <v>31</v>
      </c>
      <c r="N88">
        <v>3959</v>
      </c>
      <c r="O88">
        <v>984528</v>
      </c>
    </row>
    <row r="89" spans="1:15" ht="15.5" x14ac:dyDescent="0.35">
      <c r="A89">
        <v>2025</v>
      </c>
      <c r="B89" t="s">
        <v>1</v>
      </c>
      <c r="C89" s="38" t="s">
        <v>55</v>
      </c>
      <c r="D89">
        <v>83</v>
      </c>
      <c r="E89" s="4">
        <v>130109.45</v>
      </c>
      <c r="F89" s="123">
        <v>13.551020408163266</v>
      </c>
      <c r="G89">
        <v>10</v>
      </c>
      <c r="H89" s="4">
        <v>10654</v>
      </c>
      <c r="I89" s="123">
        <v>12.212262999812276</v>
      </c>
      <c r="J89">
        <v>56</v>
      </c>
      <c r="K89" s="4">
        <v>114534.45</v>
      </c>
      <c r="L89" s="127">
        <v>5.9457706360009091E-2</v>
      </c>
      <c r="M89">
        <v>13</v>
      </c>
      <c r="N89">
        <v>6125</v>
      </c>
      <c r="O89">
        <v>1926318</v>
      </c>
    </row>
    <row r="90" spans="1:15" ht="15.5" x14ac:dyDescent="0.35">
      <c r="A90">
        <v>2025</v>
      </c>
      <c r="B90" t="s">
        <v>1</v>
      </c>
      <c r="C90" s="38" t="s">
        <v>91</v>
      </c>
      <c r="D90">
        <v>159</v>
      </c>
      <c r="E90" s="4">
        <v>238586</v>
      </c>
      <c r="F90" s="123">
        <v>13.459747735545585</v>
      </c>
      <c r="G90">
        <v>11</v>
      </c>
      <c r="H90" s="4">
        <v>15077</v>
      </c>
      <c r="I90" s="123">
        <v>15.824500895403595</v>
      </c>
      <c r="J90">
        <v>37</v>
      </c>
      <c r="K90" s="4">
        <v>178276</v>
      </c>
      <c r="L90" s="127">
        <v>5.3670658037262023E-2</v>
      </c>
      <c r="M90">
        <v>16</v>
      </c>
      <c r="N90">
        <v>11813</v>
      </c>
      <c r="O90">
        <v>3321666</v>
      </c>
    </row>
    <row r="91" spans="1:15" ht="15.5" x14ac:dyDescent="0.35">
      <c r="A91">
        <v>2025</v>
      </c>
      <c r="B91" t="s">
        <v>1</v>
      </c>
      <c r="C91" s="38" t="s">
        <v>74</v>
      </c>
      <c r="D91">
        <v>34</v>
      </c>
      <c r="E91" s="4">
        <v>76945.919999999998</v>
      </c>
      <c r="F91" s="123">
        <v>12.8060263653484</v>
      </c>
      <c r="G91">
        <v>12</v>
      </c>
      <c r="H91" s="4">
        <v>6244</v>
      </c>
      <c r="I91" s="123">
        <v>12.323177450352338</v>
      </c>
      <c r="J91">
        <v>55</v>
      </c>
      <c r="K91" s="4">
        <v>76945.919999999998</v>
      </c>
      <c r="L91" s="127">
        <v>6.3142004419764378E-2</v>
      </c>
      <c r="M91">
        <v>9</v>
      </c>
      <c r="N91">
        <v>2655</v>
      </c>
      <c r="O91">
        <v>1218617</v>
      </c>
    </row>
    <row r="92" spans="1:15" ht="15.5" x14ac:dyDescent="0.35">
      <c r="A92">
        <v>2025</v>
      </c>
      <c r="B92" t="s">
        <v>1</v>
      </c>
      <c r="C92" s="38" t="s">
        <v>61</v>
      </c>
      <c r="D92">
        <v>165</v>
      </c>
      <c r="E92" s="4">
        <v>232462.14</v>
      </c>
      <c r="F92" s="123">
        <v>12.644647099394589</v>
      </c>
      <c r="G92">
        <v>13</v>
      </c>
      <c r="H92" s="4">
        <v>14860.59</v>
      </c>
      <c r="I92" s="123">
        <v>15.64286074778996</v>
      </c>
      <c r="J92">
        <v>38</v>
      </c>
      <c r="K92" s="4">
        <v>174582.55</v>
      </c>
      <c r="L92" s="127">
        <v>3.1865409761500256E-2</v>
      </c>
      <c r="M92">
        <v>47</v>
      </c>
      <c r="N92">
        <v>13049</v>
      </c>
      <c r="O92">
        <v>5478748</v>
      </c>
    </row>
    <row r="93" spans="1:15" ht="15.5" x14ac:dyDescent="0.35">
      <c r="A93">
        <v>2025</v>
      </c>
      <c r="B93" t="s">
        <v>1</v>
      </c>
      <c r="C93" s="38" t="s">
        <v>52</v>
      </c>
      <c r="D93">
        <v>647</v>
      </c>
      <c r="E93" s="4">
        <v>795572.71</v>
      </c>
      <c r="F93" s="123">
        <v>12.584855381144113</v>
      </c>
      <c r="G93">
        <v>14</v>
      </c>
      <c r="H93" s="4">
        <v>40291.949999999997</v>
      </c>
      <c r="I93" s="123">
        <v>19.745202453591848</v>
      </c>
      <c r="J93">
        <v>29</v>
      </c>
      <c r="K93" s="4">
        <v>597120.46</v>
      </c>
      <c r="L93" s="127">
        <v>3.2159044751297008E-2</v>
      </c>
      <c r="M93">
        <v>46</v>
      </c>
      <c r="N93">
        <v>51411</v>
      </c>
      <c r="O93">
        <v>18567730</v>
      </c>
    </row>
    <row r="94" spans="1:15" ht="15.5" x14ac:dyDescent="0.35">
      <c r="A94">
        <v>2025</v>
      </c>
      <c r="B94" t="s">
        <v>1</v>
      </c>
      <c r="C94" s="38" t="s">
        <v>46</v>
      </c>
      <c r="D94">
        <v>98</v>
      </c>
      <c r="E94" s="4">
        <v>214667</v>
      </c>
      <c r="F94" s="123">
        <v>12.237762237762238</v>
      </c>
      <c r="G94">
        <v>15</v>
      </c>
      <c r="H94" s="4">
        <v>21280</v>
      </c>
      <c r="I94" s="123">
        <v>10.087734962406016</v>
      </c>
      <c r="J94">
        <v>68</v>
      </c>
      <c r="K94" s="4">
        <v>202691</v>
      </c>
      <c r="L94" s="127">
        <v>6.1359727765041443E-2</v>
      </c>
      <c r="M94">
        <v>12</v>
      </c>
      <c r="N94">
        <v>8008</v>
      </c>
      <c r="O94">
        <v>3303323</v>
      </c>
    </row>
    <row r="95" spans="1:15" ht="15.5" x14ac:dyDescent="0.35">
      <c r="A95">
        <v>2025</v>
      </c>
      <c r="B95" t="s">
        <v>1</v>
      </c>
      <c r="C95" s="38" t="s">
        <v>93</v>
      </c>
      <c r="D95">
        <v>68</v>
      </c>
      <c r="E95" s="4">
        <v>146521.57</v>
      </c>
      <c r="F95" s="123">
        <v>12.201686703750225</v>
      </c>
      <c r="G95">
        <v>16</v>
      </c>
      <c r="H95" s="4">
        <v>11088</v>
      </c>
      <c r="I95" s="123">
        <v>13.214427308802309</v>
      </c>
      <c r="J95">
        <v>51</v>
      </c>
      <c r="K95" s="4">
        <v>127294.57</v>
      </c>
      <c r="L95" s="127">
        <v>5.2694889371198553E-2</v>
      </c>
      <c r="M95">
        <v>17</v>
      </c>
      <c r="N95">
        <v>5573</v>
      </c>
      <c r="O95">
        <v>2415691</v>
      </c>
    </row>
    <row r="96" spans="1:15" ht="15.5" x14ac:dyDescent="0.35">
      <c r="A96">
        <v>2025</v>
      </c>
      <c r="B96" t="s">
        <v>1</v>
      </c>
      <c r="C96" s="38" t="s">
        <v>44</v>
      </c>
      <c r="D96">
        <v>84</v>
      </c>
      <c r="E96" s="4">
        <v>80020.83</v>
      </c>
      <c r="F96" s="123">
        <v>12.161575213551469</v>
      </c>
      <c r="G96">
        <v>17</v>
      </c>
      <c r="H96" s="4">
        <v>7207.2</v>
      </c>
      <c r="I96" s="123">
        <v>11.102901265401266</v>
      </c>
      <c r="J96">
        <v>66</v>
      </c>
      <c r="K96" s="4">
        <v>65810.210000000006</v>
      </c>
      <c r="L96" s="127">
        <v>2.2200178788287683E-2</v>
      </c>
      <c r="M96">
        <v>63</v>
      </c>
      <c r="N96">
        <v>6907</v>
      </c>
      <c r="O96">
        <v>2964400</v>
      </c>
    </row>
    <row r="97" spans="1:15" ht="15.5" x14ac:dyDescent="0.35">
      <c r="A97">
        <v>2025</v>
      </c>
      <c r="B97" t="s">
        <v>1</v>
      </c>
      <c r="C97" s="38" t="s">
        <v>60</v>
      </c>
      <c r="D97">
        <v>109</v>
      </c>
      <c r="E97" s="4">
        <v>152587</v>
      </c>
      <c r="F97" s="123">
        <v>11.882699225989317</v>
      </c>
      <c r="G97">
        <v>18</v>
      </c>
      <c r="H97" s="4">
        <v>6774</v>
      </c>
      <c r="I97" s="123">
        <v>22.525391201653381</v>
      </c>
      <c r="J97">
        <v>22</v>
      </c>
      <c r="K97" s="4">
        <v>136388</v>
      </c>
      <c r="L97" s="127">
        <v>3.958280005038254E-2</v>
      </c>
      <c r="M97">
        <v>34</v>
      </c>
      <c r="N97">
        <v>9173</v>
      </c>
      <c r="O97">
        <v>3445638</v>
      </c>
    </row>
    <row r="98" spans="1:15" ht="15.5" x14ac:dyDescent="0.35">
      <c r="A98">
        <v>2025</v>
      </c>
      <c r="B98" t="s">
        <v>1</v>
      </c>
      <c r="C98" s="38" t="s">
        <v>39</v>
      </c>
      <c r="D98">
        <v>90</v>
      </c>
      <c r="E98" s="4">
        <v>194377</v>
      </c>
      <c r="F98" s="123">
        <v>11.405398555316182</v>
      </c>
      <c r="G98">
        <v>19</v>
      </c>
      <c r="H98" s="4">
        <v>11596</v>
      </c>
      <c r="I98" s="123">
        <v>16.762418075198344</v>
      </c>
      <c r="J98">
        <v>33</v>
      </c>
      <c r="K98" s="4">
        <v>149477.75</v>
      </c>
      <c r="L98" s="127">
        <v>9.4334094639700564E-2</v>
      </c>
      <c r="M98">
        <v>3</v>
      </c>
      <c r="N98">
        <v>7891</v>
      </c>
      <c r="O98">
        <v>1584557</v>
      </c>
    </row>
    <row r="99" spans="1:15" ht="15.5" x14ac:dyDescent="0.35">
      <c r="A99">
        <v>2025</v>
      </c>
      <c r="B99" t="s">
        <v>1</v>
      </c>
      <c r="C99" s="38" t="s">
        <v>89</v>
      </c>
      <c r="D99">
        <v>63</v>
      </c>
      <c r="E99" s="4">
        <v>101860.88</v>
      </c>
      <c r="F99" s="123">
        <v>11.386228086029279</v>
      </c>
      <c r="G99">
        <v>20</v>
      </c>
      <c r="H99" s="4">
        <v>1827</v>
      </c>
      <c r="I99" s="123">
        <v>55.75308155446087</v>
      </c>
      <c r="J99">
        <v>1</v>
      </c>
      <c r="K99" s="4">
        <v>93479.88</v>
      </c>
      <c r="L99" s="127">
        <v>6.2344483726588282E-2</v>
      </c>
      <c r="M99">
        <v>10</v>
      </c>
      <c r="N99">
        <v>5533</v>
      </c>
      <c r="O99">
        <v>1499409</v>
      </c>
    </row>
    <row r="100" spans="1:15" ht="15.5" x14ac:dyDescent="0.35">
      <c r="A100">
        <v>2025</v>
      </c>
      <c r="B100" t="s">
        <v>1</v>
      </c>
      <c r="C100" s="38" t="s">
        <v>28</v>
      </c>
      <c r="D100">
        <v>99</v>
      </c>
      <c r="E100" s="4">
        <v>147018</v>
      </c>
      <c r="F100" s="123">
        <v>11.312992800822762</v>
      </c>
      <c r="G100">
        <v>21</v>
      </c>
      <c r="H100" s="4">
        <v>5654</v>
      </c>
      <c r="I100" s="123">
        <v>26.002476123098692</v>
      </c>
      <c r="J100">
        <v>14</v>
      </c>
      <c r="K100" s="4">
        <v>126636</v>
      </c>
      <c r="L100" s="127">
        <v>5.1778574997485408E-2</v>
      </c>
      <c r="M100">
        <v>19</v>
      </c>
      <c r="N100">
        <v>8751</v>
      </c>
      <c r="O100">
        <v>2445722</v>
      </c>
    </row>
    <row r="101" spans="1:15" ht="15.5" x14ac:dyDescent="0.35">
      <c r="A101">
        <v>2025</v>
      </c>
      <c r="B101" t="s">
        <v>1</v>
      </c>
      <c r="C101" s="38" t="s">
        <v>56</v>
      </c>
      <c r="D101">
        <v>113</v>
      </c>
      <c r="E101" s="4">
        <v>101470.83</v>
      </c>
      <c r="F101" s="123">
        <v>10.844529750479847</v>
      </c>
      <c r="G101">
        <v>22</v>
      </c>
      <c r="H101" s="4">
        <v>7560.5</v>
      </c>
      <c r="I101" s="123">
        <v>13.421179816149726</v>
      </c>
      <c r="J101">
        <v>50</v>
      </c>
      <c r="K101" s="4">
        <v>93910.33</v>
      </c>
      <c r="L101" s="127">
        <v>3.8598811747709093E-2</v>
      </c>
      <c r="M101">
        <v>35</v>
      </c>
      <c r="N101">
        <v>10420</v>
      </c>
      <c r="O101">
        <v>2432985</v>
      </c>
    </row>
    <row r="102" spans="1:15" ht="15.5" x14ac:dyDescent="0.35">
      <c r="A102">
        <v>2025</v>
      </c>
      <c r="B102" t="s">
        <v>1</v>
      </c>
      <c r="C102" s="38" t="s">
        <v>87</v>
      </c>
      <c r="D102">
        <v>138</v>
      </c>
      <c r="E102" s="4">
        <v>87570.72</v>
      </c>
      <c r="F102" s="123">
        <v>10.379842045881912</v>
      </c>
      <c r="G102">
        <v>23</v>
      </c>
      <c r="H102" s="4">
        <v>5317.5</v>
      </c>
      <c r="I102" s="123">
        <v>16.468400564174896</v>
      </c>
      <c r="J102">
        <v>35</v>
      </c>
      <c r="K102" s="4">
        <v>60983.72</v>
      </c>
      <c r="L102" s="127">
        <v>1.1737412114318269E-2</v>
      </c>
      <c r="M102">
        <v>71</v>
      </c>
      <c r="N102">
        <v>13295</v>
      </c>
      <c r="O102">
        <v>5195670</v>
      </c>
    </row>
    <row r="103" spans="1:15" ht="15.5" x14ac:dyDescent="0.35">
      <c r="A103">
        <v>2025</v>
      </c>
      <c r="B103" t="s">
        <v>1</v>
      </c>
      <c r="C103" s="38" t="s">
        <v>21</v>
      </c>
      <c r="D103">
        <v>40</v>
      </c>
      <c r="E103" s="4">
        <v>67092.83</v>
      </c>
      <c r="F103" s="123">
        <v>10.232796111537478</v>
      </c>
      <c r="G103">
        <v>24</v>
      </c>
      <c r="H103" s="4">
        <v>5618</v>
      </c>
      <c r="I103" s="123">
        <v>11.942475970096121</v>
      </c>
      <c r="J103">
        <v>60</v>
      </c>
      <c r="K103" s="4">
        <v>60497.03</v>
      </c>
      <c r="L103" s="127">
        <v>8.2851533718805895E-2</v>
      </c>
      <c r="M103">
        <v>4</v>
      </c>
      <c r="N103">
        <v>3909</v>
      </c>
      <c r="O103">
        <v>730186</v>
      </c>
    </row>
    <row r="104" spans="1:15" ht="15.5" x14ac:dyDescent="0.35">
      <c r="A104">
        <v>2025</v>
      </c>
      <c r="B104" t="s">
        <v>1</v>
      </c>
      <c r="C104" s="38" t="s">
        <v>50</v>
      </c>
      <c r="D104">
        <v>48</v>
      </c>
      <c r="E104" s="4">
        <v>72941.64</v>
      </c>
      <c r="F104" s="123">
        <v>10.186757215619695</v>
      </c>
      <c r="G104">
        <v>25</v>
      </c>
      <c r="H104" s="4">
        <v>8364</v>
      </c>
      <c r="I104" s="123">
        <v>8.7209038737446196</v>
      </c>
      <c r="J104">
        <v>73</v>
      </c>
      <c r="K104" s="4">
        <v>52714.29</v>
      </c>
      <c r="L104" s="127">
        <v>3.3403453120158369E-2</v>
      </c>
      <c r="M104">
        <v>41</v>
      </c>
      <c r="N104">
        <v>4712</v>
      </c>
      <c r="O104">
        <v>1578109</v>
      </c>
    </row>
    <row r="105" spans="1:15" ht="15.5" x14ac:dyDescent="0.35">
      <c r="A105">
        <v>2025</v>
      </c>
      <c r="B105" t="s">
        <v>1</v>
      </c>
      <c r="C105" s="38" t="s">
        <v>86</v>
      </c>
      <c r="D105">
        <v>169</v>
      </c>
      <c r="E105" s="4">
        <v>338354</v>
      </c>
      <c r="F105" s="123">
        <v>9.9411764705882337</v>
      </c>
      <c r="G105">
        <v>26</v>
      </c>
      <c r="H105" s="4">
        <v>17226</v>
      </c>
      <c r="I105" s="123">
        <v>19.642052711018227</v>
      </c>
      <c r="J105">
        <v>30</v>
      </c>
      <c r="K105" s="4">
        <v>244463</v>
      </c>
      <c r="L105" s="127">
        <v>4.6302029244961927E-2</v>
      </c>
      <c r="M105">
        <v>26</v>
      </c>
      <c r="N105">
        <v>17000</v>
      </c>
      <c r="O105">
        <v>5279747</v>
      </c>
    </row>
    <row r="106" spans="1:15" ht="15.5" x14ac:dyDescent="0.35">
      <c r="A106">
        <v>2025</v>
      </c>
      <c r="B106" t="s">
        <v>1</v>
      </c>
      <c r="C106" s="38" t="s">
        <v>57</v>
      </c>
      <c r="D106">
        <v>49</v>
      </c>
      <c r="E106" s="4">
        <v>119116.67</v>
      </c>
      <c r="F106" s="123">
        <v>9.9290780141843982</v>
      </c>
      <c r="G106">
        <v>27</v>
      </c>
      <c r="H106" s="4">
        <v>9984</v>
      </c>
      <c r="I106" s="123">
        <v>11.930756209935897</v>
      </c>
      <c r="J106">
        <v>61</v>
      </c>
      <c r="K106" s="4">
        <v>112289.91</v>
      </c>
      <c r="L106" s="127">
        <v>7.7853673248654942E-2</v>
      </c>
      <c r="M106">
        <v>5</v>
      </c>
      <c r="N106">
        <v>4935</v>
      </c>
      <c r="O106">
        <v>1442320</v>
      </c>
    </row>
    <row r="107" spans="1:15" ht="15.5" x14ac:dyDescent="0.35">
      <c r="A107">
        <v>2025</v>
      </c>
      <c r="B107" t="s">
        <v>1</v>
      </c>
      <c r="C107" s="38" t="s">
        <v>84</v>
      </c>
      <c r="D107">
        <v>139</v>
      </c>
      <c r="E107" s="4">
        <v>339296.16</v>
      </c>
      <c r="F107" s="123">
        <v>9.1610096882620446</v>
      </c>
      <c r="G107">
        <v>28</v>
      </c>
      <c r="H107" s="4">
        <v>28294</v>
      </c>
      <c r="I107" s="123">
        <v>11.991806036615536</v>
      </c>
      <c r="J107">
        <v>59</v>
      </c>
      <c r="K107" s="4">
        <v>304800.71000000002</v>
      </c>
      <c r="L107" s="127">
        <v>5.6099718489765235E-2</v>
      </c>
      <c r="M107">
        <v>14</v>
      </c>
      <c r="N107">
        <v>15173</v>
      </c>
      <c r="O107">
        <v>5433195</v>
      </c>
    </row>
    <row r="108" spans="1:15" ht="15.5" x14ac:dyDescent="0.35">
      <c r="A108">
        <v>2025</v>
      </c>
      <c r="B108" t="s">
        <v>1</v>
      </c>
      <c r="C108" s="38" t="s">
        <v>51</v>
      </c>
      <c r="D108">
        <v>65</v>
      </c>
      <c r="E108" s="4">
        <v>94106.5</v>
      </c>
      <c r="F108" s="123">
        <v>9.0428491930996113</v>
      </c>
      <c r="G108">
        <v>29</v>
      </c>
      <c r="H108" s="4">
        <v>8008</v>
      </c>
      <c r="I108" s="123">
        <v>11.751560939060939</v>
      </c>
      <c r="J108">
        <v>62</v>
      </c>
      <c r="K108" s="4">
        <v>87457.42</v>
      </c>
      <c r="L108" s="127">
        <v>3.9711278771774647E-2</v>
      </c>
      <c r="M108">
        <v>33</v>
      </c>
      <c r="N108">
        <v>7188</v>
      </c>
      <c r="O108">
        <v>2202332</v>
      </c>
    </row>
    <row r="109" spans="1:15" ht="15.5" x14ac:dyDescent="0.35">
      <c r="A109">
        <v>2025</v>
      </c>
      <c r="B109" t="s">
        <v>1</v>
      </c>
      <c r="C109" s="38" t="s">
        <v>75</v>
      </c>
      <c r="D109">
        <v>107</v>
      </c>
      <c r="E109" s="4">
        <v>129130.48</v>
      </c>
      <c r="F109" s="123">
        <v>8.959973203818457</v>
      </c>
      <c r="G109">
        <v>30</v>
      </c>
      <c r="H109" s="4">
        <v>9524.7800000000007</v>
      </c>
      <c r="I109" s="123">
        <v>13.557318909203151</v>
      </c>
      <c r="J109">
        <v>49</v>
      </c>
      <c r="K109" s="4">
        <v>106932.62</v>
      </c>
      <c r="L109" s="127">
        <v>2.8425472618723881E-2</v>
      </c>
      <c r="M109">
        <v>53</v>
      </c>
      <c r="N109">
        <v>11942</v>
      </c>
      <c r="O109">
        <v>3761859</v>
      </c>
    </row>
    <row r="110" spans="1:15" ht="15.5" x14ac:dyDescent="0.35">
      <c r="A110">
        <v>2025</v>
      </c>
      <c r="B110" t="s">
        <v>1</v>
      </c>
      <c r="C110" s="38" t="s">
        <v>19</v>
      </c>
      <c r="D110">
        <v>131</v>
      </c>
      <c r="E110" s="4">
        <v>345786.6</v>
      </c>
      <c r="F110" s="123">
        <v>8.9578774617067829</v>
      </c>
      <c r="G110">
        <v>31</v>
      </c>
      <c r="H110" s="4">
        <v>21652</v>
      </c>
      <c r="I110" s="123">
        <v>15.970192130057269</v>
      </c>
      <c r="J110">
        <v>36</v>
      </c>
      <c r="K110" s="4">
        <v>277044.08</v>
      </c>
      <c r="L110" s="127">
        <v>6.3312465635028126E-2</v>
      </c>
      <c r="M110">
        <v>8</v>
      </c>
      <c r="N110">
        <v>14624</v>
      </c>
      <c r="O110">
        <v>4375822</v>
      </c>
    </row>
    <row r="111" spans="1:15" ht="15.5" x14ac:dyDescent="0.35">
      <c r="A111">
        <v>2025</v>
      </c>
      <c r="B111" t="s">
        <v>1</v>
      </c>
      <c r="C111" s="38" t="s">
        <v>92</v>
      </c>
      <c r="D111">
        <v>89</v>
      </c>
      <c r="E111" s="4">
        <v>184295.8</v>
      </c>
      <c r="F111" s="123">
        <v>8.7220697765582127</v>
      </c>
      <c r="G111">
        <v>32</v>
      </c>
      <c r="H111" s="4">
        <v>12012</v>
      </c>
      <c r="I111" s="123">
        <v>15.342640692640691</v>
      </c>
      <c r="J111">
        <v>40</v>
      </c>
      <c r="K111" s="4">
        <v>170213.9</v>
      </c>
      <c r="L111" s="127">
        <v>5.5534189072925573E-2</v>
      </c>
      <c r="M111">
        <v>15</v>
      </c>
      <c r="N111">
        <v>10204</v>
      </c>
      <c r="O111">
        <v>3065029</v>
      </c>
    </row>
    <row r="112" spans="1:15" ht="15.5" x14ac:dyDescent="0.35">
      <c r="A112">
        <v>2025</v>
      </c>
      <c r="B112" t="s">
        <v>1</v>
      </c>
      <c r="C112" s="38" t="s">
        <v>58</v>
      </c>
      <c r="D112">
        <v>65</v>
      </c>
      <c r="E112" s="4">
        <v>25041</v>
      </c>
      <c r="F112" s="123">
        <v>8.2518725403072235</v>
      </c>
      <c r="G112">
        <v>33</v>
      </c>
      <c r="H112" s="4">
        <v>8354</v>
      </c>
      <c r="I112" s="123">
        <v>2.9974862341393345</v>
      </c>
      <c r="J112">
        <v>76</v>
      </c>
      <c r="K112" s="4">
        <v>0</v>
      </c>
      <c r="L112" s="127">
        <v>0</v>
      </c>
      <c r="M112">
        <v>78</v>
      </c>
      <c r="N112">
        <v>7877</v>
      </c>
      <c r="O112">
        <v>3570157</v>
      </c>
    </row>
    <row r="113" spans="1:15" ht="15.5" x14ac:dyDescent="0.35">
      <c r="A113">
        <v>2025</v>
      </c>
      <c r="B113" t="s">
        <v>1</v>
      </c>
      <c r="C113" s="38" t="s">
        <v>78</v>
      </c>
      <c r="D113">
        <v>793</v>
      </c>
      <c r="E113" s="4">
        <v>1484909.5</v>
      </c>
      <c r="F113" s="123">
        <v>7.9379379379379378</v>
      </c>
      <c r="G113">
        <v>34</v>
      </c>
      <c r="H113" s="4">
        <v>65232.88</v>
      </c>
      <c r="I113" s="123">
        <v>22.763206223609934</v>
      </c>
      <c r="J113">
        <v>20</v>
      </c>
      <c r="K113" s="4">
        <v>1244841.3700000001</v>
      </c>
      <c r="L113" s="127">
        <v>4.6079602013990736E-2</v>
      </c>
      <c r="M113">
        <v>27</v>
      </c>
      <c r="N113">
        <v>99900</v>
      </c>
      <c r="O113">
        <v>27015020</v>
      </c>
    </row>
    <row r="114" spans="1:15" ht="15.5" x14ac:dyDescent="0.35">
      <c r="A114">
        <v>2025</v>
      </c>
      <c r="B114" t="s">
        <v>1</v>
      </c>
      <c r="C114" s="38" t="s">
        <v>40</v>
      </c>
      <c r="D114">
        <v>51</v>
      </c>
      <c r="E114" s="4">
        <v>121664</v>
      </c>
      <c r="F114" s="123">
        <v>7.8910722574655736</v>
      </c>
      <c r="G114">
        <v>35</v>
      </c>
      <c r="H114" s="4">
        <v>3122</v>
      </c>
      <c r="I114" s="123">
        <v>38.969891095451636</v>
      </c>
      <c r="J114">
        <v>6</v>
      </c>
      <c r="K114" s="4">
        <v>19466</v>
      </c>
      <c r="L114" s="127">
        <v>1.5407605813509872E-2</v>
      </c>
      <c r="M114">
        <v>70</v>
      </c>
      <c r="N114">
        <v>6463</v>
      </c>
      <c r="O114">
        <v>1263402</v>
      </c>
    </row>
    <row r="115" spans="1:15" ht="15.5" x14ac:dyDescent="0.35">
      <c r="A115">
        <v>2025</v>
      </c>
      <c r="B115" t="s">
        <v>1</v>
      </c>
      <c r="C115" s="38" t="s">
        <v>27</v>
      </c>
      <c r="D115">
        <v>126</v>
      </c>
      <c r="E115" s="4">
        <v>231061.96</v>
      </c>
      <c r="F115" s="123">
        <v>7.8494891602292549</v>
      </c>
      <c r="G115">
        <v>36</v>
      </c>
      <c r="H115" s="4">
        <v>18998</v>
      </c>
      <c r="I115" s="123">
        <v>12.162436045899568</v>
      </c>
      <c r="J115">
        <v>57</v>
      </c>
      <c r="K115" s="4">
        <v>195059.96</v>
      </c>
      <c r="L115" s="127">
        <v>4.3076805522736454E-2</v>
      </c>
      <c r="M115">
        <v>30</v>
      </c>
      <c r="N115">
        <v>16052</v>
      </c>
      <c r="O115">
        <v>4528190</v>
      </c>
    </row>
    <row r="116" spans="1:15" ht="15.5" x14ac:dyDescent="0.35">
      <c r="A116">
        <v>2025</v>
      </c>
      <c r="B116" t="s">
        <v>1</v>
      </c>
      <c r="C116" s="38" t="s">
        <v>73</v>
      </c>
      <c r="D116">
        <v>205</v>
      </c>
      <c r="E116" s="4">
        <v>311871</v>
      </c>
      <c r="F116" s="123">
        <v>7.8333970194879639</v>
      </c>
      <c r="G116">
        <v>37</v>
      </c>
      <c r="H116" s="4">
        <v>12448</v>
      </c>
      <c r="I116" s="123">
        <v>25.053904241645245</v>
      </c>
      <c r="J116">
        <v>15</v>
      </c>
      <c r="K116" s="4">
        <v>195039.29</v>
      </c>
      <c r="L116" s="127">
        <v>3.7361858889507417E-2</v>
      </c>
      <c r="M116">
        <v>36</v>
      </c>
      <c r="N116">
        <v>26170</v>
      </c>
      <c r="O116">
        <v>5220278</v>
      </c>
    </row>
    <row r="117" spans="1:15" ht="15.5" x14ac:dyDescent="0.35">
      <c r="A117">
        <v>2025</v>
      </c>
      <c r="B117" t="s">
        <v>1</v>
      </c>
      <c r="C117" s="38" t="s">
        <v>41</v>
      </c>
      <c r="D117">
        <v>19</v>
      </c>
      <c r="E117" s="4">
        <v>24753.05</v>
      </c>
      <c r="F117" s="123">
        <v>7.7267181781211871</v>
      </c>
      <c r="G117">
        <v>38</v>
      </c>
      <c r="H117" s="4">
        <v>2418.75</v>
      </c>
      <c r="I117" s="123">
        <v>10.233819121447029</v>
      </c>
      <c r="J117">
        <v>67</v>
      </c>
      <c r="K117" s="4">
        <v>22571.39</v>
      </c>
      <c r="L117" s="127">
        <v>2.7450128850777543E-2</v>
      </c>
      <c r="M117">
        <v>57</v>
      </c>
      <c r="N117">
        <v>2459</v>
      </c>
      <c r="O117">
        <v>822269</v>
      </c>
    </row>
    <row r="118" spans="1:15" ht="15.5" x14ac:dyDescent="0.35">
      <c r="A118">
        <v>2025</v>
      </c>
      <c r="B118" t="s">
        <v>1</v>
      </c>
      <c r="C118" s="38" t="s">
        <v>83</v>
      </c>
      <c r="D118">
        <v>80</v>
      </c>
      <c r="E118" s="4">
        <v>119087.21</v>
      </c>
      <c r="F118" s="123">
        <v>7.6908286867910016</v>
      </c>
      <c r="G118">
        <v>39</v>
      </c>
      <c r="H118" s="4">
        <v>13998</v>
      </c>
      <c r="I118" s="123">
        <v>8.5074446349478503</v>
      </c>
      <c r="J118">
        <v>74</v>
      </c>
      <c r="K118" s="4">
        <v>112566.05</v>
      </c>
      <c r="L118" s="127">
        <v>2.3860351107307942E-2</v>
      </c>
      <c r="M118">
        <v>62</v>
      </c>
      <c r="N118">
        <v>10402</v>
      </c>
      <c r="O118">
        <v>4717703</v>
      </c>
    </row>
    <row r="119" spans="1:15" ht="15.5" x14ac:dyDescent="0.35">
      <c r="A119">
        <v>2025</v>
      </c>
      <c r="B119" t="s">
        <v>1</v>
      </c>
      <c r="C119" s="38" t="s">
        <v>62</v>
      </c>
      <c r="D119">
        <v>395</v>
      </c>
      <c r="E119" s="4">
        <v>557123.48</v>
      </c>
      <c r="F119" s="123">
        <v>7.5673397448178088</v>
      </c>
      <c r="G119">
        <v>40</v>
      </c>
      <c r="H119" s="4">
        <v>48048</v>
      </c>
      <c r="I119" s="123">
        <v>11.595144022644023</v>
      </c>
      <c r="J119">
        <v>64</v>
      </c>
      <c r="K119" s="4">
        <v>469380.98</v>
      </c>
      <c r="L119" s="127">
        <v>3.2889211488091118E-2</v>
      </c>
      <c r="M119">
        <v>43</v>
      </c>
      <c r="N119">
        <v>52198</v>
      </c>
      <c r="O119">
        <v>14271579</v>
      </c>
    </row>
    <row r="120" spans="1:15" ht="15.5" x14ac:dyDescent="0.35">
      <c r="A120">
        <v>2025</v>
      </c>
      <c r="B120" t="s">
        <v>1</v>
      </c>
      <c r="C120" s="38" t="s">
        <v>31</v>
      </c>
      <c r="D120">
        <v>33</v>
      </c>
      <c r="E120" s="4">
        <v>68405.72</v>
      </c>
      <c r="F120" s="123">
        <v>7.4508918491758864</v>
      </c>
      <c r="G120">
        <v>41</v>
      </c>
      <c r="H120" s="4">
        <v>3353</v>
      </c>
      <c r="I120" s="123">
        <v>20.401348046525499</v>
      </c>
      <c r="J120">
        <v>25</v>
      </c>
      <c r="K120" s="4">
        <v>63695.72</v>
      </c>
      <c r="L120" s="127">
        <v>2.955641059907492E-2</v>
      </c>
      <c r="M120">
        <v>51</v>
      </c>
      <c r="N120">
        <v>4429</v>
      </c>
      <c r="O120">
        <v>2155056</v>
      </c>
    </row>
    <row r="121" spans="1:15" ht="15.5" x14ac:dyDescent="0.35">
      <c r="A121">
        <v>2025</v>
      </c>
      <c r="B121" t="s">
        <v>1</v>
      </c>
      <c r="C121" s="38" t="s">
        <v>23</v>
      </c>
      <c r="D121">
        <v>62</v>
      </c>
      <c r="E121" s="4">
        <v>168405</v>
      </c>
      <c r="F121" s="123">
        <v>7.4429771908763502</v>
      </c>
      <c r="G121">
        <v>42</v>
      </c>
      <c r="H121" s="4">
        <v>14014</v>
      </c>
      <c r="I121" s="123">
        <v>12.016911659768803</v>
      </c>
      <c r="J121">
        <v>58</v>
      </c>
      <c r="K121" s="4">
        <v>150515</v>
      </c>
      <c r="L121" s="127">
        <v>4.7383778859118611E-2</v>
      </c>
      <c r="M121">
        <v>25</v>
      </c>
      <c r="N121">
        <v>8330</v>
      </c>
      <c r="O121">
        <v>3176509</v>
      </c>
    </row>
    <row r="122" spans="1:15" ht="15.5" x14ac:dyDescent="0.35">
      <c r="A122">
        <v>2025</v>
      </c>
      <c r="B122" t="s">
        <v>1</v>
      </c>
      <c r="C122" s="38" t="s">
        <v>53</v>
      </c>
      <c r="D122">
        <v>31</v>
      </c>
      <c r="E122" s="4">
        <v>56153</v>
      </c>
      <c r="F122" s="123">
        <v>7.3477127281346295</v>
      </c>
      <c r="G122">
        <v>43</v>
      </c>
      <c r="H122" s="4">
        <v>1274</v>
      </c>
      <c r="I122" s="123">
        <v>44.076138147566716</v>
      </c>
      <c r="J122">
        <v>3</v>
      </c>
      <c r="K122" s="4">
        <v>51065</v>
      </c>
      <c r="L122" s="127">
        <v>5.1913526592148672E-2</v>
      </c>
      <c r="M122">
        <v>18</v>
      </c>
      <c r="N122">
        <v>4219</v>
      </c>
      <c r="O122">
        <v>983655</v>
      </c>
    </row>
    <row r="123" spans="1:15" ht="15.5" x14ac:dyDescent="0.35">
      <c r="A123">
        <v>2025</v>
      </c>
      <c r="B123" t="s">
        <v>1</v>
      </c>
      <c r="C123" s="38" t="s">
        <v>65</v>
      </c>
      <c r="D123">
        <v>106</v>
      </c>
      <c r="E123" s="4">
        <v>220700</v>
      </c>
      <c r="F123" s="123">
        <v>6.9077875529488431</v>
      </c>
      <c r="G123">
        <v>44</v>
      </c>
      <c r="H123" s="4">
        <v>23808</v>
      </c>
      <c r="I123" s="123">
        <v>9.2699932795698921</v>
      </c>
      <c r="J123">
        <v>72</v>
      </c>
      <c r="K123" s="4">
        <v>190500</v>
      </c>
      <c r="L123" s="127">
        <v>4.7587037440881538E-2</v>
      </c>
      <c r="M123">
        <v>23</v>
      </c>
      <c r="N123">
        <v>15345</v>
      </c>
      <c r="O123">
        <v>4003191</v>
      </c>
    </row>
    <row r="124" spans="1:15" ht="15.5" x14ac:dyDescent="0.35">
      <c r="A124">
        <v>2025</v>
      </c>
      <c r="B124" t="s">
        <v>1</v>
      </c>
      <c r="C124" s="38" t="s">
        <v>38</v>
      </c>
      <c r="D124">
        <v>220</v>
      </c>
      <c r="E124" s="4">
        <v>446215</v>
      </c>
      <c r="F124" s="123">
        <v>6.7968363816114676</v>
      </c>
      <c r="G124">
        <v>45</v>
      </c>
      <c r="H124" s="4">
        <v>44510.400000000001</v>
      </c>
      <c r="I124" s="123">
        <v>10.02496045867932</v>
      </c>
      <c r="J124">
        <v>69</v>
      </c>
      <c r="K124" s="4">
        <v>438500</v>
      </c>
      <c r="L124" s="127">
        <v>3.7273766935338133E-2</v>
      </c>
      <c r="M124">
        <v>37</v>
      </c>
      <c r="N124">
        <v>32368</v>
      </c>
      <c r="O124">
        <v>11764306</v>
      </c>
    </row>
    <row r="125" spans="1:15" ht="15.5" x14ac:dyDescent="0.35">
      <c r="A125">
        <v>2025</v>
      </c>
      <c r="B125" t="s">
        <v>1</v>
      </c>
      <c r="C125" s="38" t="s">
        <v>32</v>
      </c>
      <c r="D125">
        <v>41</v>
      </c>
      <c r="E125" s="4">
        <v>71538.259999999995</v>
      </c>
      <c r="F125" s="123">
        <v>6.4263322884012544</v>
      </c>
      <c r="G125">
        <v>46</v>
      </c>
      <c r="H125" s="4">
        <v>4302</v>
      </c>
      <c r="I125" s="123">
        <v>16.629070199907019</v>
      </c>
      <c r="J125">
        <v>34</v>
      </c>
      <c r="K125" s="4">
        <v>59131.95</v>
      </c>
      <c r="L125" s="127">
        <v>4.5523234329530232E-2</v>
      </c>
      <c r="M125">
        <v>28</v>
      </c>
      <c r="N125">
        <v>6380</v>
      </c>
      <c r="O125">
        <v>1298940</v>
      </c>
    </row>
    <row r="126" spans="1:15" ht="15.5" x14ac:dyDescent="0.35">
      <c r="A126">
        <v>2025</v>
      </c>
      <c r="B126" t="s">
        <v>1</v>
      </c>
      <c r="C126" s="38" t="s">
        <v>43</v>
      </c>
      <c r="D126">
        <v>88</v>
      </c>
      <c r="E126" s="4">
        <v>133480.85999999999</v>
      </c>
      <c r="F126" s="123">
        <v>6.3981387232804998</v>
      </c>
      <c r="G126">
        <v>47</v>
      </c>
      <c r="H126" s="4">
        <v>8762</v>
      </c>
      <c r="I126" s="123">
        <v>15.234062999315224</v>
      </c>
      <c r="J126">
        <v>42</v>
      </c>
      <c r="K126" s="4">
        <v>133480.85999999999</v>
      </c>
      <c r="L126" s="127">
        <v>3.3512879327296297E-2</v>
      </c>
      <c r="M126">
        <v>40</v>
      </c>
      <c r="N126">
        <v>13754</v>
      </c>
      <c r="O126">
        <v>3982972</v>
      </c>
    </row>
    <row r="127" spans="1:15" ht="15.5" x14ac:dyDescent="0.35">
      <c r="A127">
        <v>2025</v>
      </c>
      <c r="B127" t="s">
        <v>1</v>
      </c>
      <c r="C127" s="38" t="s">
        <v>33</v>
      </c>
      <c r="D127">
        <v>34</v>
      </c>
      <c r="E127" s="4">
        <v>73734.86</v>
      </c>
      <c r="F127" s="123">
        <v>6.3813813813813818</v>
      </c>
      <c r="G127">
        <v>48</v>
      </c>
      <c r="H127" s="4">
        <v>5801</v>
      </c>
      <c r="I127" s="123">
        <v>12.710715393897605</v>
      </c>
      <c r="J127">
        <v>53</v>
      </c>
      <c r="K127" s="4">
        <v>64953.11</v>
      </c>
      <c r="L127" s="127">
        <v>3.2347182443815958E-2</v>
      </c>
      <c r="M127">
        <v>45</v>
      </c>
      <c r="N127">
        <v>5328</v>
      </c>
      <c r="O127">
        <v>2007999</v>
      </c>
    </row>
    <row r="128" spans="1:15" ht="15.5" x14ac:dyDescent="0.35">
      <c r="A128">
        <v>2025</v>
      </c>
      <c r="B128" t="s">
        <v>1</v>
      </c>
      <c r="C128" s="38" t="s">
        <v>81</v>
      </c>
      <c r="D128">
        <v>75</v>
      </c>
      <c r="E128" s="4">
        <v>112192.09</v>
      </c>
      <c r="F128" s="123">
        <v>5.9646890408780022</v>
      </c>
      <c r="G128">
        <v>49</v>
      </c>
      <c r="H128" s="4">
        <v>6586</v>
      </c>
      <c r="I128" s="123">
        <v>17.034936228363193</v>
      </c>
      <c r="J128">
        <v>32</v>
      </c>
      <c r="K128" s="4">
        <v>77876.179999999993</v>
      </c>
      <c r="L128" s="127">
        <v>2.8326181724933751E-2</v>
      </c>
      <c r="M128">
        <v>54</v>
      </c>
      <c r="N128">
        <v>12574</v>
      </c>
      <c r="O128">
        <v>2749265</v>
      </c>
    </row>
    <row r="129" spans="1:15" ht="15.5" x14ac:dyDescent="0.35">
      <c r="A129">
        <v>2025</v>
      </c>
      <c r="B129" t="s">
        <v>1</v>
      </c>
      <c r="C129" s="38" t="s">
        <v>70</v>
      </c>
      <c r="D129">
        <v>34</v>
      </c>
      <c r="E129" s="4">
        <v>63695.47</v>
      </c>
      <c r="F129" s="123">
        <v>5.918189730200174</v>
      </c>
      <c r="G129">
        <v>50</v>
      </c>
      <c r="H129" s="4">
        <v>4895</v>
      </c>
      <c r="I129" s="123">
        <v>13.012353421859039</v>
      </c>
      <c r="J129">
        <v>52</v>
      </c>
      <c r="K129" s="4">
        <v>54665</v>
      </c>
      <c r="L129" s="127">
        <v>2.7969405313086958E-2</v>
      </c>
      <c r="M129">
        <v>56</v>
      </c>
      <c r="N129">
        <v>5745</v>
      </c>
      <c r="O129">
        <v>1954457</v>
      </c>
    </row>
    <row r="130" spans="1:15" ht="15.5" x14ac:dyDescent="0.35">
      <c r="A130">
        <v>2025</v>
      </c>
      <c r="B130" t="s">
        <v>1</v>
      </c>
      <c r="C130" s="38" t="s">
        <v>34</v>
      </c>
      <c r="D130">
        <v>65</v>
      </c>
      <c r="E130" s="4">
        <v>182556</v>
      </c>
      <c r="F130" s="123">
        <v>5.9166211541962497</v>
      </c>
      <c r="G130">
        <v>51</v>
      </c>
      <c r="H130" s="4">
        <v>8740</v>
      </c>
      <c r="I130" s="123">
        <v>20.887414187643021</v>
      </c>
      <c r="J130">
        <v>23</v>
      </c>
      <c r="K130" s="4">
        <v>85241</v>
      </c>
      <c r="L130" s="127">
        <v>3.1076849039888294E-2</v>
      </c>
      <c r="M130">
        <v>48</v>
      </c>
      <c r="N130">
        <v>10986</v>
      </c>
      <c r="O130">
        <v>2742910</v>
      </c>
    </row>
    <row r="131" spans="1:15" ht="15.5" x14ac:dyDescent="0.35">
      <c r="A131">
        <v>2025</v>
      </c>
      <c r="B131" t="s">
        <v>1</v>
      </c>
      <c r="C131" s="38" t="s">
        <v>67</v>
      </c>
      <c r="D131">
        <v>78</v>
      </c>
      <c r="E131" s="4">
        <v>99695.5</v>
      </c>
      <c r="F131" s="123">
        <v>5.8326478725790771</v>
      </c>
      <c r="G131">
        <v>52</v>
      </c>
      <c r="H131" s="4">
        <v>3077.5</v>
      </c>
      <c r="I131" s="123">
        <v>32.394963444354183</v>
      </c>
      <c r="J131">
        <v>10</v>
      </c>
      <c r="K131" s="4">
        <v>84358</v>
      </c>
      <c r="L131" s="127">
        <v>2.0090289367993477E-2</v>
      </c>
      <c r="M131">
        <v>66</v>
      </c>
      <c r="N131">
        <v>13373</v>
      </c>
      <c r="O131">
        <v>4198944</v>
      </c>
    </row>
    <row r="132" spans="1:15" ht="15.5" x14ac:dyDescent="0.35">
      <c r="A132">
        <v>2025</v>
      </c>
      <c r="B132" t="s">
        <v>1</v>
      </c>
      <c r="C132" s="38" t="s">
        <v>30</v>
      </c>
      <c r="D132">
        <v>86</v>
      </c>
      <c r="E132" s="4">
        <v>73514.990000000005</v>
      </c>
      <c r="F132" s="123">
        <v>5.8014031300593638</v>
      </c>
      <c r="G132">
        <v>53</v>
      </c>
      <c r="H132" s="4">
        <v>5010</v>
      </c>
      <c r="I132" s="123">
        <v>14.673650698602795</v>
      </c>
      <c r="J132">
        <v>45</v>
      </c>
      <c r="K132" s="4">
        <v>58678.58</v>
      </c>
      <c r="L132" s="127">
        <v>3.2414484565183525E-2</v>
      </c>
      <c r="M132">
        <v>44</v>
      </c>
      <c r="N132">
        <v>14824</v>
      </c>
      <c r="O132">
        <v>1810258</v>
      </c>
    </row>
    <row r="133" spans="1:15" ht="15.5" x14ac:dyDescent="0.35">
      <c r="A133">
        <v>2025</v>
      </c>
      <c r="B133" s="16" t="s">
        <v>1</v>
      </c>
      <c r="C133" s="38" t="s">
        <v>88</v>
      </c>
      <c r="D133">
        <v>37</v>
      </c>
      <c r="E133" s="4">
        <v>39814.269999999997</v>
      </c>
      <c r="F133" s="123">
        <v>5.5314695769173268</v>
      </c>
      <c r="G133">
        <v>54</v>
      </c>
      <c r="H133" s="4">
        <v>5933</v>
      </c>
      <c r="I133" s="123">
        <v>6.7106472273723234</v>
      </c>
      <c r="J133">
        <v>75</v>
      </c>
      <c r="K133" s="4">
        <v>29860.97</v>
      </c>
      <c r="L133" s="127">
        <v>9.407901183069731E-3</v>
      </c>
      <c r="M133">
        <v>72</v>
      </c>
      <c r="N133">
        <v>6689</v>
      </c>
      <c r="O133">
        <v>3174031</v>
      </c>
    </row>
    <row r="134" spans="1:15" ht="15.5" x14ac:dyDescent="0.35">
      <c r="A134">
        <v>2025</v>
      </c>
      <c r="B134" t="s">
        <v>1</v>
      </c>
      <c r="C134" s="38" t="s">
        <v>47</v>
      </c>
      <c r="D134">
        <v>92</v>
      </c>
      <c r="E134" s="4">
        <v>66240</v>
      </c>
      <c r="F134" s="123">
        <v>5.4722817035450868</v>
      </c>
      <c r="G134">
        <v>55</v>
      </c>
      <c r="H134" s="4">
        <v>6624</v>
      </c>
      <c r="I134" s="123">
        <v>10</v>
      </c>
      <c r="J134">
        <v>70</v>
      </c>
      <c r="K134" s="4">
        <v>66240</v>
      </c>
      <c r="L134" s="127">
        <v>1.7859155324503332E-2</v>
      </c>
      <c r="M134">
        <v>68</v>
      </c>
      <c r="N134">
        <v>16812</v>
      </c>
      <c r="O134">
        <v>3709022</v>
      </c>
    </row>
    <row r="135" spans="1:15" ht="15.5" x14ac:dyDescent="0.35">
      <c r="A135">
        <v>2025</v>
      </c>
      <c r="B135" t="s">
        <v>1</v>
      </c>
      <c r="C135" s="38" t="s">
        <v>59</v>
      </c>
      <c r="D135">
        <v>38</v>
      </c>
      <c r="E135" s="4">
        <v>76845</v>
      </c>
      <c r="F135" s="123">
        <v>5.1302821655191035</v>
      </c>
      <c r="G135">
        <v>56</v>
      </c>
      <c r="H135" s="4">
        <v>5040</v>
      </c>
      <c r="I135" s="123">
        <v>15.24702380952381</v>
      </c>
      <c r="J135">
        <v>41</v>
      </c>
      <c r="K135" s="4">
        <v>63436</v>
      </c>
      <c r="L135" s="127">
        <v>2.5006760608241873E-2</v>
      </c>
      <c r="M135">
        <v>60</v>
      </c>
      <c r="N135">
        <v>7407</v>
      </c>
      <c r="O135">
        <v>2536754</v>
      </c>
    </row>
    <row r="136" spans="1:15" ht="15.5" x14ac:dyDescent="0.35">
      <c r="A136">
        <v>2025</v>
      </c>
      <c r="B136" t="s">
        <v>1</v>
      </c>
      <c r="C136" s="38" t="s">
        <v>48</v>
      </c>
      <c r="D136">
        <v>8</v>
      </c>
      <c r="E136" s="4">
        <v>9194.7000000000007</v>
      </c>
      <c r="F136" s="123">
        <v>5.1249199231262006</v>
      </c>
      <c r="G136">
        <v>57</v>
      </c>
      <c r="H136" s="4">
        <v>408</v>
      </c>
      <c r="I136" s="123">
        <v>22.536029411764709</v>
      </c>
      <c r="J136">
        <v>21</v>
      </c>
      <c r="K136" s="4">
        <v>5293.3</v>
      </c>
      <c r="L136" s="127">
        <v>1.6863228585263911E-2</v>
      </c>
      <c r="M136">
        <v>69</v>
      </c>
      <c r="N136">
        <v>1561</v>
      </c>
      <c r="O136">
        <v>313896</v>
      </c>
    </row>
    <row r="137" spans="1:15" ht="15.5" x14ac:dyDescent="0.35">
      <c r="A137">
        <v>2025</v>
      </c>
      <c r="B137" t="s">
        <v>1</v>
      </c>
      <c r="C137" s="38" t="s">
        <v>77</v>
      </c>
      <c r="D137">
        <v>54</v>
      </c>
      <c r="E137" s="4">
        <v>142763.29</v>
      </c>
      <c r="F137" s="123">
        <v>5.0060257717623067</v>
      </c>
      <c r="G137">
        <v>58</v>
      </c>
      <c r="H137" s="4">
        <v>10500</v>
      </c>
      <c r="I137" s="123">
        <v>13.59650380952381</v>
      </c>
      <c r="J137">
        <v>48</v>
      </c>
      <c r="K137" s="4">
        <v>125963.29</v>
      </c>
      <c r="L137" s="127">
        <v>3.0298209238836304E-2</v>
      </c>
      <c r="M137">
        <v>50</v>
      </c>
      <c r="N137">
        <v>10787</v>
      </c>
      <c r="O137">
        <v>4157450</v>
      </c>
    </row>
    <row r="138" spans="1:15" ht="15.5" x14ac:dyDescent="0.35">
      <c r="A138">
        <v>2025</v>
      </c>
      <c r="B138" t="s">
        <v>1</v>
      </c>
      <c r="C138" s="38" t="s">
        <v>29</v>
      </c>
      <c r="D138">
        <v>22</v>
      </c>
      <c r="E138" s="4">
        <v>47599</v>
      </c>
      <c r="F138" s="123">
        <v>4.7526463599049471</v>
      </c>
      <c r="G138">
        <v>59</v>
      </c>
      <c r="H138" s="4">
        <v>1771.8</v>
      </c>
      <c r="I138" s="123">
        <v>26.864770290100463</v>
      </c>
      <c r="J138">
        <v>13</v>
      </c>
      <c r="K138" s="4">
        <v>44480.5</v>
      </c>
      <c r="L138" s="127">
        <v>4.3445625207556016E-2</v>
      </c>
      <c r="M138">
        <v>29</v>
      </c>
      <c r="N138">
        <v>4629</v>
      </c>
      <c r="O138">
        <v>1023820</v>
      </c>
    </row>
    <row r="139" spans="1:15" ht="15.5" x14ac:dyDescent="0.35">
      <c r="A139">
        <v>2025</v>
      </c>
      <c r="B139" t="s">
        <v>1</v>
      </c>
      <c r="C139" s="38" t="s">
        <v>49</v>
      </c>
      <c r="D139">
        <v>32</v>
      </c>
      <c r="E139" s="4">
        <v>53949.05</v>
      </c>
      <c r="F139" s="123">
        <v>4.6403712296983759</v>
      </c>
      <c r="G139">
        <v>60</v>
      </c>
      <c r="H139" s="4">
        <v>3572</v>
      </c>
      <c r="I139" s="123">
        <v>15.103317469204928</v>
      </c>
      <c r="J139">
        <v>43</v>
      </c>
      <c r="K139" s="4">
        <v>46888.7</v>
      </c>
      <c r="L139" s="127">
        <v>1.9292149000907238E-2</v>
      </c>
      <c r="M139">
        <v>67</v>
      </c>
      <c r="N139">
        <v>6896</v>
      </c>
      <c r="O139">
        <v>2430455</v>
      </c>
    </row>
    <row r="140" spans="1:15" ht="15.5" x14ac:dyDescent="0.35">
      <c r="A140">
        <v>2025</v>
      </c>
      <c r="B140" t="s">
        <v>1</v>
      </c>
      <c r="C140" s="38" t="s">
        <v>16</v>
      </c>
      <c r="D140">
        <v>18</v>
      </c>
      <c r="E140" s="4">
        <v>28726</v>
      </c>
      <c r="F140" s="123">
        <v>4.6047582501918649</v>
      </c>
      <c r="G140">
        <v>61</v>
      </c>
      <c r="H140" s="4">
        <v>924</v>
      </c>
      <c r="I140" s="123">
        <v>31.088744588744589</v>
      </c>
      <c r="J140">
        <v>11</v>
      </c>
      <c r="K140" s="4">
        <v>26206</v>
      </c>
      <c r="L140" s="127">
        <v>2.1512508465532456E-2</v>
      </c>
      <c r="M140">
        <v>64</v>
      </c>
      <c r="N140">
        <v>3909</v>
      </c>
      <c r="O140">
        <v>1218175</v>
      </c>
    </row>
    <row r="141" spans="1:15" ht="15.5" x14ac:dyDescent="0.35">
      <c r="A141">
        <v>2025</v>
      </c>
      <c r="B141" t="s">
        <v>1</v>
      </c>
      <c r="C141" s="38" t="s">
        <v>37</v>
      </c>
      <c r="D141">
        <v>36</v>
      </c>
      <c r="E141" s="4">
        <v>54451</v>
      </c>
      <c r="F141" s="123">
        <v>4.5894951555328909</v>
      </c>
      <c r="G141">
        <v>62</v>
      </c>
      <c r="H141" s="4">
        <v>2700</v>
      </c>
      <c r="I141" s="123">
        <v>20.167037037037037</v>
      </c>
      <c r="J141">
        <v>27</v>
      </c>
      <c r="K141" s="4">
        <v>54451</v>
      </c>
      <c r="L141" s="127">
        <v>3.0388231124901986E-2</v>
      </c>
      <c r="M141">
        <v>49</v>
      </c>
      <c r="N141">
        <v>7844</v>
      </c>
      <c r="O141">
        <v>1791845</v>
      </c>
    </row>
    <row r="142" spans="1:15" ht="15.5" x14ac:dyDescent="0.35">
      <c r="A142">
        <v>2025</v>
      </c>
      <c r="B142" t="s">
        <v>1</v>
      </c>
      <c r="C142" s="38" t="s">
        <v>22</v>
      </c>
      <c r="D142">
        <v>80</v>
      </c>
      <c r="E142" s="4">
        <v>253794.72</v>
      </c>
      <c r="F142" s="123">
        <v>4.1823504809703058</v>
      </c>
      <c r="G142">
        <v>63</v>
      </c>
      <c r="H142" s="4">
        <v>6652.6</v>
      </c>
      <c r="I142" s="123">
        <v>38.14970387517662</v>
      </c>
      <c r="J142">
        <v>7</v>
      </c>
      <c r="K142" s="4">
        <v>253478.72</v>
      </c>
      <c r="L142" s="127">
        <v>7.066717926743625E-2</v>
      </c>
      <c r="M142">
        <v>6</v>
      </c>
      <c r="N142">
        <v>19128</v>
      </c>
      <c r="O142">
        <v>3586937</v>
      </c>
    </row>
    <row r="143" spans="1:15" ht="15.5" x14ac:dyDescent="0.35">
      <c r="A143">
        <v>2025</v>
      </c>
      <c r="B143" t="s">
        <v>1</v>
      </c>
      <c r="C143" s="38" t="s">
        <v>79</v>
      </c>
      <c r="D143">
        <v>54</v>
      </c>
      <c r="E143" s="4">
        <v>93936</v>
      </c>
      <c r="F143" s="123">
        <v>3.9499670836076368</v>
      </c>
      <c r="G143">
        <v>64</v>
      </c>
      <c r="H143" s="4">
        <v>6048</v>
      </c>
      <c r="I143" s="123">
        <v>15.531746031746032</v>
      </c>
      <c r="J143">
        <v>39</v>
      </c>
      <c r="K143" s="4">
        <v>51460</v>
      </c>
      <c r="L143" s="127">
        <v>2.0719997777411819E-2</v>
      </c>
      <c r="M143">
        <v>65</v>
      </c>
      <c r="N143">
        <v>13671</v>
      </c>
      <c r="O143">
        <v>2483591</v>
      </c>
    </row>
    <row r="144" spans="1:15" ht="15.5" x14ac:dyDescent="0.35">
      <c r="A144">
        <v>2025</v>
      </c>
      <c r="B144" t="s">
        <v>1</v>
      </c>
      <c r="C144" s="38" t="s">
        <v>63</v>
      </c>
      <c r="D144">
        <v>21</v>
      </c>
      <c r="E144" s="4">
        <v>33089</v>
      </c>
      <c r="F144" s="123">
        <v>3.8946587537091988</v>
      </c>
      <c r="G144">
        <v>65</v>
      </c>
      <c r="H144" s="4">
        <v>2247</v>
      </c>
      <c r="I144" s="123">
        <v>14.725856697819315</v>
      </c>
      <c r="J144">
        <v>44</v>
      </c>
      <c r="K144" s="4">
        <v>29522</v>
      </c>
      <c r="L144" s="127">
        <v>4.093756196725494E-2</v>
      </c>
      <c r="M144">
        <v>32</v>
      </c>
      <c r="N144">
        <v>5392</v>
      </c>
      <c r="O144">
        <v>721147</v>
      </c>
    </row>
    <row r="145" spans="1:15" ht="15.5" x14ac:dyDescent="0.35">
      <c r="A145">
        <v>2025</v>
      </c>
      <c r="B145" t="s">
        <v>1</v>
      </c>
      <c r="C145" s="38" t="s">
        <v>90</v>
      </c>
      <c r="D145">
        <v>1</v>
      </c>
      <c r="E145" s="4">
        <v>20</v>
      </c>
      <c r="F145" s="123">
        <v>3.8461538461538463</v>
      </c>
      <c r="G145">
        <v>66</v>
      </c>
      <c r="H145" s="4">
        <v>8</v>
      </c>
      <c r="I145" s="123">
        <v>2.5</v>
      </c>
      <c r="J145">
        <v>77</v>
      </c>
      <c r="K145" s="4">
        <v>20</v>
      </c>
      <c r="L145" s="127">
        <v>1.3702571972759288E-4</v>
      </c>
      <c r="M145">
        <v>76</v>
      </c>
      <c r="N145">
        <v>260</v>
      </c>
      <c r="O145">
        <v>145958</v>
      </c>
    </row>
    <row r="146" spans="1:15" ht="15.5" x14ac:dyDescent="0.35">
      <c r="A146">
        <v>2025</v>
      </c>
      <c r="B146" t="s">
        <v>1</v>
      </c>
      <c r="C146" s="38" t="s">
        <v>72</v>
      </c>
      <c r="D146">
        <v>43</v>
      </c>
      <c r="E146" s="4">
        <v>67267.83</v>
      </c>
      <c r="F146" s="123">
        <v>3.5376388317564791</v>
      </c>
      <c r="G146">
        <v>67</v>
      </c>
      <c r="H146" s="4">
        <v>1640</v>
      </c>
      <c r="I146" s="123">
        <v>41.016969512195125</v>
      </c>
      <c r="J146">
        <v>4</v>
      </c>
      <c r="K146" s="4">
        <v>55021.9</v>
      </c>
      <c r="L146" s="127">
        <v>2.5070762540416212E-2</v>
      </c>
      <c r="M146">
        <v>59</v>
      </c>
      <c r="N146">
        <v>12155</v>
      </c>
      <c r="O146">
        <v>2194664</v>
      </c>
    </row>
    <row r="147" spans="1:15" ht="15.5" x14ac:dyDescent="0.35">
      <c r="A147">
        <v>2025</v>
      </c>
      <c r="B147" t="s">
        <v>1</v>
      </c>
      <c r="C147" s="38" t="s">
        <v>76</v>
      </c>
      <c r="D147">
        <v>1558</v>
      </c>
      <c r="E147" s="4">
        <v>3896138</v>
      </c>
      <c r="F147" s="123">
        <v>3.4426146194010556</v>
      </c>
      <c r="G147">
        <v>68</v>
      </c>
      <c r="H147" s="4">
        <v>117090.99</v>
      </c>
      <c r="I147" s="123">
        <v>33.274447504457854</v>
      </c>
      <c r="J147">
        <v>9</v>
      </c>
      <c r="K147" s="4">
        <v>3672919</v>
      </c>
      <c r="L147" s="127">
        <v>2.7448154557398012E-2</v>
      </c>
      <c r="M147">
        <v>58</v>
      </c>
      <c r="N147">
        <v>452563</v>
      </c>
      <c r="O147">
        <v>133812967</v>
      </c>
    </row>
    <row r="148" spans="1:15" ht="15.5" x14ac:dyDescent="0.35">
      <c r="A148">
        <v>2025</v>
      </c>
      <c r="B148" t="s">
        <v>1</v>
      </c>
      <c r="C148" s="38" t="s">
        <v>25</v>
      </c>
      <c r="D148">
        <v>27</v>
      </c>
      <c r="E148" s="4">
        <v>65056.52</v>
      </c>
      <c r="F148" s="123">
        <v>3.3720494567253652</v>
      </c>
      <c r="G148">
        <v>69</v>
      </c>
      <c r="H148" s="4">
        <v>5717</v>
      </c>
      <c r="I148" s="123">
        <v>11.37948574427147</v>
      </c>
      <c r="J148">
        <v>65</v>
      </c>
      <c r="K148" s="4">
        <v>57213.52</v>
      </c>
      <c r="L148" s="127">
        <v>3.3873475757769521E-2</v>
      </c>
      <c r="M148">
        <v>39</v>
      </c>
      <c r="N148">
        <v>8007</v>
      </c>
      <c r="O148">
        <v>1689036</v>
      </c>
    </row>
    <row r="149" spans="1:15" ht="15.5" x14ac:dyDescent="0.35">
      <c r="A149">
        <v>2025</v>
      </c>
      <c r="B149" t="s">
        <v>1</v>
      </c>
      <c r="C149" s="38" t="s">
        <v>17</v>
      </c>
      <c r="D149">
        <v>19</v>
      </c>
      <c r="E149" s="4">
        <v>15946</v>
      </c>
      <c r="F149" s="123">
        <v>2.9850746268656718</v>
      </c>
      <c r="G149">
        <v>70</v>
      </c>
      <c r="H149" s="4">
        <v>776</v>
      </c>
      <c r="I149" s="123">
        <v>20.548969072164947</v>
      </c>
      <c r="J149">
        <v>24</v>
      </c>
      <c r="K149" s="4">
        <v>14698</v>
      </c>
      <c r="L149" s="127">
        <v>8.0716508662279553E-3</v>
      </c>
      <c r="M149">
        <v>73</v>
      </c>
      <c r="N149">
        <v>6365</v>
      </c>
      <c r="O149">
        <v>1820941</v>
      </c>
    </row>
    <row r="150" spans="1:15" ht="15.5" x14ac:dyDescent="0.35">
      <c r="A150">
        <v>2025</v>
      </c>
      <c r="B150" t="s">
        <v>1</v>
      </c>
      <c r="C150" s="38" t="s">
        <v>54</v>
      </c>
      <c r="D150">
        <v>13</v>
      </c>
      <c r="E150" s="4">
        <v>51523</v>
      </c>
      <c r="F150" s="123">
        <v>2.9266096352994149</v>
      </c>
      <c r="G150">
        <v>71</v>
      </c>
      <c r="H150" s="4">
        <v>2100</v>
      </c>
      <c r="I150" s="123">
        <v>24.534761904761904</v>
      </c>
      <c r="J150">
        <v>16</v>
      </c>
      <c r="K150" s="4">
        <v>51523</v>
      </c>
      <c r="L150" s="127">
        <v>6.2011426673230126E-2</v>
      </c>
      <c r="M150">
        <v>11</v>
      </c>
      <c r="N150">
        <v>4442</v>
      </c>
      <c r="O150">
        <v>830863</v>
      </c>
    </row>
    <row r="151" spans="1:15" ht="15.5" x14ac:dyDescent="0.35">
      <c r="A151">
        <v>2025</v>
      </c>
      <c r="B151" t="s">
        <v>1</v>
      </c>
      <c r="C151" s="38" t="s">
        <v>66</v>
      </c>
      <c r="D151">
        <v>16</v>
      </c>
      <c r="E151" s="4">
        <v>37633.410000000003</v>
      </c>
      <c r="F151" s="123">
        <v>2.7378507871321012</v>
      </c>
      <c r="G151">
        <v>72</v>
      </c>
      <c r="H151" s="4">
        <v>2684</v>
      </c>
      <c r="I151" s="123">
        <v>14.021389716840538</v>
      </c>
      <c r="J151">
        <v>47</v>
      </c>
      <c r="K151" s="4">
        <v>35856.160000000003</v>
      </c>
      <c r="L151" s="127">
        <v>2.4012145312475936E-2</v>
      </c>
      <c r="M151">
        <v>61</v>
      </c>
      <c r="N151">
        <v>5844</v>
      </c>
      <c r="O151">
        <v>1493251</v>
      </c>
    </row>
    <row r="152" spans="1:15" ht="15.5" x14ac:dyDescent="0.35">
      <c r="A152">
        <v>2025</v>
      </c>
      <c r="B152" t="s">
        <v>1</v>
      </c>
      <c r="C152" s="38" t="s">
        <v>42</v>
      </c>
      <c r="D152">
        <v>16</v>
      </c>
      <c r="E152" s="4">
        <v>34637.21</v>
      </c>
      <c r="F152" s="123">
        <v>2.6450653000495947</v>
      </c>
      <c r="G152">
        <v>73</v>
      </c>
      <c r="H152" s="4">
        <v>1784</v>
      </c>
      <c r="I152" s="123">
        <v>19.415476457399102</v>
      </c>
      <c r="J152">
        <v>31</v>
      </c>
      <c r="K152" s="4">
        <v>34637.21</v>
      </c>
      <c r="L152" s="127">
        <v>4.7387926871146173E-2</v>
      </c>
      <c r="M152">
        <v>24</v>
      </c>
      <c r="N152">
        <v>6049</v>
      </c>
      <c r="O152">
        <v>730929</v>
      </c>
    </row>
    <row r="153" spans="1:15" ht="15.5" x14ac:dyDescent="0.35">
      <c r="A153">
        <v>2025</v>
      </c>
      <c r="B153" t="s">
        <v>1</v>
      </c>
      <c r="C153" s="38" t="s">
        <v>85</v>
      </c>
      <c r="D153">
        <v>59</v>
      </c>
      <c r="E153" s="4">
        <v>87001.11</v>
      </c>
      <c r="F153" s="123">
        <v>2.519429498676232</v>
      </c>
      <c r="G153">
        <v>74</v>
      </c>
      <c r="H153" s="4">
        <v>3652</v>
      </c>
      <c r="I153" s="123">
        <v>23.822866922234393</v>
      </c>
      <c r="J153">
        <v>18</v>
      </c>
      <c r="K153" s="4">
        <v>17400.23</v>
      </c>
      <c r="L153" s="127">
        <v>4.694710264659444E-3</v>
      </c>
      <c r="M153">
        <v>75</v>
      </c>
      <c r="N153">
        <v>23418</v>
      </c>
      <c r="O153">
        <v>3706348</v>
      </c>
    </row>
    <row r="154" spans="1:15" ht="15.5" x14ac:dyDescent="0.35">
      <c r="A154">
        <v>2025</v>
      </c>
      <c r="B154" t="s">
        <v>1</v>
      </c>
      <c r="C154" s="38" t="s">
        <v>24</v>
      </c>
      <c r="D154">
        <v>9</v>
      </c>
      <c r="E154" s="4">
        <v>65302.5</v>
      </c>
      <c r="F154" s="123">
        <v>1.9015423621381788</v>
      </c>
      <c r="G154">
        <v>75</v>
      </c>
      <c r="H154" s="4">
        <v>1770</v>
      </c>
      <c r="I154" s="123">
        <v>36.894067796610166</v>
      </c>
      <c r="J154">
        <v>8</v>
      </c>
      <c r="K154" s="4">
        <v>62978</v>
      </c>
      <c r="L154" s="127">
        <v>2.8318757568358607E-2</v>
      </c>
      <c r="M154">
        <v>55</v>
      </c>
      <c r="N154">
        <v>4733</v>
      </c>
      <c r="O154">
        <v>2223897</v>
      </c>
    </row>
    <row r="155" spans="1:15" ht="15.5" x14ac:dyDescent="0.35">
      <c r="A155">
        <v>2025</v>
      </c>
      <c r="B155" t="s">
        <v>1</v>
      </c>
      <c r="C155" s="38" t="s">
        <v>64</v>
      </c>
      <c r="D155">
        <v>40</v>
      </c>
      <c r="E155" s="4">
        <v>88330</v>
      </c>
      <c r="F155" s="123">
        <v>1.54828720727695</v>
      </c>
      <c r="G155">
        <v>76</v>
      </c>
      <c r="H155" s="4">
        <v>1718</v>
      </c>
      <c r="I155" s="123">
        <v>51.414435389988355</v>
      </c>
      <c r="J155">
        <v>2</v>
      </c>
      <c r="K155" s="4">
        <v>82167</v>
      </c>
      <c r="L155" s="127">
        <v>2.9262585828656085E-2</v>
      </c>
      <c r="M155">
        <v>52</v>
      </c>
      <c r="N155">
        <v>25835</v>
      </c>
      <c r="O155">
        <v>2807920</v>
      </c>
    </row>
    <row r="156" spans="1:15" ht="15.5" x14ac:dyDescent="0.35">
      <c r="A156">
        <v>2025</v>
      </c>
      <c r="B156" t="s">
        <v>1</v>
      </c>
      <c r="C156" s="38" t="s">
        <v>36</v>
      </c>
      <c r="D156">
        <v>6</v>
      </c>
      <c r="E156" s="4">
        <v>6792.02</v>
      </c>
      <c r="F156" s="123">
        <v>0.81521739130434778</v>
      </c>
      <c r="G156">
        <v>77</v>
      </c>
      <c r="H156" s="4">
        <v>166.5</v>
      </c>
      <c r="I156" s="123">
        <v>40.792912912912918</v>
      </c>
      <c r="J156">
        <v>5</v>
      </c>
      <c r="K156" s="4">
        <v>6734.52</v>
      </c>
      <c r="L156" s="127">
        <v>7.8109827809776551E-3</v>
      </c>
      <c r="M156">
        <v>74</v>
      </c>
      <c r="N156">
        <v>7360</v>
      </c>
      <c r="O156">
        <v>862186</v>
      </c>
    </row>
    <row r="157" spans="1:15" ht="15.5" x14ac:dyDescent="0.35">
      <c r="A157">
        <v>2025</v>
      </c>
      <c r="B157" t="s">
        <v>1</v>
      </c>
      <c r="C157" s="38" t="s">
        <v>68</v>
      </c>
      <c r="D157">
        <v>0</v>
      </c>
      <c r="E157" s="4">
        <v>0</v>
      </c>
      <c r="F157" s="123">
        <v>0</v>
      </c>
      <c r="G157">
        <v>78</v>
      </c>
      <c r="H157" s="4">
        <v>0</v>
      </c>
      <c r="I157" s="123">
        <v>0</v>
      </c>
      <c r="J157">
        <v>78</v>
      </c>
      <c r="K157" s="4">
        <v>0</v>
      </c>
      <c r="L157" s="127">
        <v>0</v>
      </c>
      <c r="M157">
        <v>77</v>
      </c>
      <c r="N157">
        <v>91</v>
      </c>
      <c r="O157">
        <v>7977</v>
      </c>
    </row>
    <row r="158" spans="1:15" ht="15.5" x14ac:dyDescent="0.35">
      <c r="A158">
        <v>2024</v>
      </c>
      <c r="B158" t="s">
        <v>2</v>
      </c>
      <c r="C158" s="38" t="s">
        <v>64</v>
      </c>
      <c r="D158">
        <v>56</v>
      </c>
      <c r="E158" s="4">
        <v>802194.06</v>
      </c>
      <c r="F158" s="123">
        <v>2.1676020901877298</v>
      </c>
      <c r="G158">
        <v>49</v>
      </c>
      <c r="H158" s="4">
        <v>54828</v>
      </c>
      <c r="I158" s="123">
        <v>0</v>
      </c>
      <c r="J158">
        <v>76</v>
      </c>
      <c r="K158" s="4">
        <v>802194.06</v>
      </c>
      <c r="L158" s="127">
        <v>0.28568978460924815</v>
      </c>
      <c r="M158">
        <v>1</v>
      </c>
      <c r="N158">
        <v>25835</v>
      </c>
      <c r="O158">
        <v>2807920</v>
      </c>
    </row>
    <row r="159" spans="1:15" ht="15.5" x14ac:dyDescent="0.35">
      <c r="A159">
        <v>2024</v>
      </c>
      <c r="B159" t="s">
        <v>2</v>
      </c>
      <c r="C159" s="38" t="s">
        <v>22</v>
      </c>
      <c r="D159">
        <v>51</v>
      </c>
      <c r="E159" s="4">
        <v>728429</v>
      </c>
      <c r="F159" s="123">
        <v>2.6662484316185697</v>
      </c>
      <c r="G159">
        <v>44</v>
      </c>
      <c r="H159" s="4">
        <v>56033</v>
      </c>
      <c r="I159" s="123">
        <v>13</v>
      </c>
      <c r="J159">
        <v>14</v>
      </c>
      <c r="K159" s="4">
        <v>728429</v>
      </c>
      <c r="L159" s="127">
        <v>0.20307828099573536</v>
      </c>
      <c r="M159">
        <v>2</v>
      </c>
      <c r="N159">
        <v>19128</v>
      </c>
      <c r="O159">
        <v>3586937</v>
      </c>
    </row>
    <row r="160" spans="1:15" ht="15.5" x14ac:dyDescent="0.35">
      <c r="A160">
        <v>2024</v>
      </c>
      <c r="B160" t="s">
        <v>2</v>
      </c>
      <c r="C160" s="38" t="s">
        <v>49</v>
      </c>
      <c r="D160">
        <v>4</v>
      </c>
      <c r="E160" s="4">
        <v>395188.87</v>
      </c>
      <c r="F160" s="123">
        <v>0.58004640371229699</v>
      </c>
      <c r="G160">
        <v>72</v>
      </c>
      <c r="H160" s="4">
        <v>9791.65</v>
      </c>
      <c r="I160" s="123">
        <v>40.35978308048184</v>
      </c>
      <c r="J160">
        <v>1</v>
      </c>
      <c r="K160" s="4">
        <v>395188.87</v>
      </c>
      <c r="L160" s="127">
        <v>0.16259871916986737</v>
      </c>
      <c r="M160">
        <v>3</v>
      </c>
      <c r="N160">
        <v>6896</v>
      </c>
      <c r="O160">
        <v>2430455</v>
      </c>
    </row>
    <row r="161" spans="1:15" ht="15.5" x14ac:dyDescent="0.35">
      <c r="A161">
        <v>2024</v>
      </c>
      <c r="B161" t="s">
        <v>2</v>
      </c>
      <c r="C161" s="38" t="s">
        <v>85</v>
      </c>
      <c r="D161">
        <v>63</v>
      </c>
      <c r="E161" s="4">
        <v>572730.06000000006</v>
      </c>
      <c r="F161" s="123">
        <v>2.6902382782475018</v>
      </c>
      <c r="G161">
        <v>43</v>
      </c>
      <c r="H161" s="4">
        <v>46498</v>
      </c>
      <c r="I161" s="123">
        <v>12.31730526044131</v>
      </c>
      <c r="J161">
        <v>19</v>
      </c>
      <c r="K161" s="4">
        <v>572730.06000000006</v>
      </c>
      <c r="L161" s="127">
        <v>0.15452679025283111</v>
      </c>
      <c r="M161">
        <v>4</v>
      </c>
      <c r="N161">
        <v>23418</v>
      </c>
      <c r="O161">
        <v>3706348</v>
      </c>
    </row>
    <row r="162" spans="1:15" ht="15.5" x14ac:dyDescent="0.35">
      <c r="A162">
        <v>2024</v>
      </c>
      <c r="B162" t="s">
        <v>2</v>
      </c>
      <c r="C162" s="38" t="s">
        <v>40</v>
      </c>
      <c r="D162">
        <v>106</v>
      </c>
      <c r="E162" s="4">
        <v>127897</v>
      </c>
      <c r="F162" s="123">
        <v>16.401052142967661</v>
      </c>
      <c r="G162">
        <v>2</v>
      </c>
      <c r="H162" s="4">
        <v>12424.84</v>
      </c>
      <c r="I162" s="123">
        <v>10.293653680852229</v>
      </c>
      <c r="J162">
        <v>32</v>
      </c>
      <c r="K162" s="4">
        <v>121318</v>
      </c>
      <c r="L162" s="127">
        <v>9.6024859862498244E-2</v>
      </c>
      <c r="M162">
        <v>5</v>
      </c>
      <c r="N162">
        <v>6463</v>
      </c>
      <c r="O162">
        <v>1263402</v>
      </c>
    </row>
    <row r="163" spans="1:15" ht="15.5" x14ac:dyDescent="0.35">
      <c r="A163">
        <v>2024</v>
      </c>
      <c r="B163" t="s">
        <v>2</v>
      </c>
      <c r="C163" s="38" t="s">
        <v>38</v>
      </c>
      <c r="D163">
        <v>433</v>
      </c>
      <c r="E163" s="4">
        <v>1056161.5</v>
      </c>
      <c r="F163" s="123">
        <v>13.377409787444389</v>
      </c>
      <c r="G163">
        <v>5</v>
      </c>
      <c r="H163" s="4">
        <v>92294.8</v>
      </c>
      <c r="I163" s="123">
        <v>11.443347837581316</v>
      </c>
      <c r="J163">
        <v>24</v>
      </c>
      <c r="K163" s="4">
        <v>1053541.5</v>
      </c>
      <c r="L163" s="127">
        <v>8.955407144288835E-2</v>
      </c>
      <c r="M163">
        <v>6</v>
      </c>
      <c r="N163">
        <v>32368</v>
      </c>
      <c r="O163">
        <v>11764306</v>
      </c>
    </row>
    <row r="164" spans="1:15" ht="15.5" x14ac:dyDescent="0.35">
      <c r="A164">
        <v>2024</v>
      </c>
      <c r="B164" t="s">
        <v>2</v>
      </c>
      <c r="C164" s="38" t="s">
        <v>65</v>
      </c>
      <c r="D164">
        <v>317</v>
      </c>
      <c r="E164" s="4">
        <v>327000</v>
      </c>
      <c r="F164" s="123">
        <v>20.658194851743239</v>
      </c>
      <c r="G164">
        <v>1</v>
      </c>
      <c r="H164" s="4">
        <v>33350</v>
      </c>
      <c r="I164" s="123">
        <v>9.8050974512743636</v>
      </c>
      <c r="J164">
        <v>39</v>
      </c>
      <c r="K164" s="4">
        <v>327000</v>
      </c>
      <c r="L164" s="127">
        <v>8.1684835922143109E-2</v>
      </c>
      <c r="M164">
        <v>7</v>
      </c>
      <c r="N164">
        <v>15345</v>
      </c>
      <c r="O164">
        <v>4003191</v>
      </c>
    </row>
    <row r="165" spans="1:15" ht="15.5" x14ac:dyDescent="0.35">
      <c r="A165">
        <v>2024</v>
      </c>
      <c r="B165" t="s">
        <v>2</v>
      </c>
      <c r="C165" s="38" t="s">
        <v>34</v>
      </c>
      <c r="D165">
        <v>81</v>
      </c>
      <c r="E165" s="4">
        <v>223812</v>
      </c>
      <c r="F165" s="123">
        <v>7.3730202075368654</v>
      </c>
      <c r="G165">
        <v>15</v>
      </c>
      <c r="H165" s="4">
        <v>14659</v>
      </c>
      <c r="I165" s="123">
        <v>15.267890033426564</v>
      </c>
      <c r="J165">
        <v>6</v>
      </c>
      <c r="K165" s="4">
        <v>223812</v>
      </c>
      <c r="L165" s="127">
        <v>8.1596552566434916E-2</v>
      </c>
      <c r="M165">
        <v>8</v>
      </c>
      <c r="N165">
        <v>10986</v>
      </c>
      <c r="O165">
        <v>2742910</v>
      </c>
    </row>
    <row r="166" spans="1:15" ht="15.5" x14ac:dyDescent="0.35">
      <c r="A166">
        <v>2024</v>
      </c>
      <c r="B166" t="s">
        <v>2</v>
      </c>
      <c r="C166" s="38" t="s">
        <v>36</v>
      </c>
      <c r="D166">
        <v>7</v>
      </c>
      <c r="E166" s="4">
        <v>69344.160000000003</v>
      </c>
      <c r="F166" s="123">
        <v>0.95108695652173914</v>
      </c>
      <c r="G166">
        <v>68</v>
      </c>
      <c r="H166" s="4">
        <v>6245</v>
      </c>
      <c r="I166" s="123">
        <v>0</v>
      </c>
      <c r="J166">
        <v>77</v>
      </c>
      <c r="K166" s="4">
        <v>68223.66</v>
      </c>
      <c r="L166" s="127">
        <v>7.9128703087268881E-2</v>
      </c>
      <c r="M166">
        <v>9</v>
      </c>
      <c r="N166">
        <v>7360</v>
      </c>
      <c r="O166">
        <v>862186</v>
      </c>
    </row>
    <row r="167" spans="1:15" ht="15.5" x14ac:dyDescent="0.35">
      <c r="A167">
        <v>2024</v>
      </c>
      <c r="B167" t="s">
        <v>2</v>
      </c>
      <c r="C167" s="38" t="s">
        <v>37</v>
      </c>
      <c r="D167">
        <v>13</v>
      </c>
      <c r="E167" s="4">
        <v>132140.24</v>
      </c>
      <c r="F167" s="123">
        <v>1.6573176950535442</v>
      </c>
      <c r="G167">
        <v>55</v>
      </c>
      <c r="H167" s="4">
        <v>9390</v>
      </c>
      <c r="I167" s="123">
        <v>14.072443024494142</v>
      </c>
      <c r="J167">
        <v>11</v>
      </c>
      <c r="K167" s="4">
        <v>132140.24</v>
      </c>
      <c r="L167" s="127">
        <v>7.3745351858001101E-2</v>
      </c>
      <c r="M167">
        <v>10</v>
      </c>
      <c r="N167">
        <v>7844</v>
      </c>
      <c r="O167">
        <v>1791845</v>
      </c>
    </row>
    <row r="168" spans="1:15" ht="15.5" x14ac:dyDescent="0.35">
      <c r="A168">
        <v>2024</v>
      </c>
      <c r="B168" t="s">
        <v>2</v>
      </c>
      <c r="C168" s="38" t="s">
        <v>63</v>
      </c>
      <c r="D168">
        <v>8</v>
      </c>
      <c r="E168" s="4">
        <v>48686</v>
      </c>
      <c r="F168" s="123">
        <v>1.4836795252225521</v>
      </c>
      <c r="G168">
        <v>59</v>
      </c>
      <c r="H168" s="4">
        <v>6058.25</v>
      </c>
      <c r="I168" s="123">
        <v>8.0363141171130277</v>
      </c>
      <c r="J168">
        <v>56</v>
      </c>
      <c r="K168" s="4">
        <v>48686</v>
      </c>
      <c r="L168" s="127">
        <v>6.7511894246249371E-2</v>
      </c>
      <c r="M168">
        <v>11</v>
      </c>
      <c r="N168">
        <v>5392</v>
      </c>
      <c r="O168">
        <v>721147</v>
      </c>
    </row>
    <row r="169" spans="1:15" ht="15.5" x14ac:dyDescent="0.35">
      <c r="A169">
        <v>2024</v>
      </c>
      <c r="B169" t="s">
        <v>2</v>
      </c>
      <c r="C169" s="38" t="s">
        <v>54</v>
      </c>
      <c r="D169">
        <v>8</v>
      </c>
      <c r="E169" s="4">
        <v>54698.61</v>
      </c>
      <c r="F169" s="123">
        <v>1.8009905447996397</v>
      </c>
      <c r="G169">
        <v>54</v>
      </c>
      <c r="H169" s="4">
        <v>7814</v>
      </c>
      <c r="I169" s="123">
        <v>7.0000780650115182</v>
      </c>
      <c r="J169">
        <v>61</v>
      </c>
      <c r="K169" s="4">
        <v>54698.61</v>
      </c>
      <c r="L169" s="127">
        <v>6.5833488794181466E-2</v>
      </c>
      <c r="M169">
        <v>12</v>
      </c>
      <c r="N169">
        <v>4442</v>
      </c>
      <c r="O169">
        <v>830863</v>
      </c>
    </row>
    <row r="170" spans="1:15" ht="15.5" x14ac:dyDescent="0.35">
      <c r="A170">
        <v>2024</v>
      </c>
      <c r="B170" t="s">
        <v>2</v>
      </c>
      <c r="C170" s="38" t="s">
        <v>18</v>
      </c>
      <c r="D170">
        <v>34</v>
      </c>
      <c r="E170" s="4">
        <v>56906.93</v>
      </c>
      <c r="F170" s="123">
        <v>8.5880272796160639</v>
      </c>
      <c r="G170">
        <v>11</v>
      </c>
      <c r="H170" s="4">
        <v>4428</v>
      </c>
      <c r="I170" s="123">
        <v>12.851610207768745</v>
      </c>
      <c r="J170">
        <v>18</v>
      </c>
      <c r="K170" s="4">
        <v>56906.93</v>
      </c>
      <c r="L170" s="127">
        <v>5.7801230640469339E-2</v>
      </c>
      <c r="M170">
        <v>13</v>
      </c>
      <c r="N170">
        <v>3959</v>
      </c>
      <c r="O170">
        <v>984528</v>
      </c>
    </row>
    <row r="171" spans="1:15" ht="15.5" x14ac:dyDescent="0.35">
      <c r="A171">
        <v>2024</v>
      </c>
      <c r="B171" t="s">
        <v>2</v>
      </c>
      <c r="C171" s="38" t="s">
        <v>56</v>
      </c>
      <c r="D171">
        <v>38</v>
      </c>
      <c r="E171" s="4">
        <v>127950.23</v>
      </c>
      <c r="F171" s="123">
        <v>3.6468330134357005</v>
      </c>
      <c r="G171">
        <v>35</v>
      </c>
      <c r="H171" s="4">
        <v>21778.18</v>
      </c>
      <c r="I171" s="123">
        <v>5.8751571527097299</v>
      </c>
      <c r="J171">
        <v>69</v>
      </c>
      <c r="K171" s="4">
        <v>127950.23</v>
      </c>
      <c r="L171" s="127">
        <v>5.2589814569345882E-2</v>
      </c>
      <c r="M171">
        <v>14</v>
      </c>
      <c r="N171">
        <v>10420</v>
      </c>
      <c r="O171">
        <v>2432985</v>
      </c>
    </row>
    <row r="172" spans="1:15" ht="15.5" x14ac:dyDescent="0.35">
      <c r="A172">
        <v>2024</v>
      </c>
      <c r="B172" t="s">
        <v>2</v>
      </c>
      <c r="C172" s="38" t="s">
        <v>91</v>
      </c>
      <c r="D172">
        <v>74</v>
      </c>
      <c r="E172" s="4">
        <v>174360</v>
      </c>
      <c r="F172" s="123">
        <v>6.2642851096249892</v>
      </c>
      <c r="G172">
        <v>17</v>
      </c>
      <c r="H172" s="4">
        <v>12182</v>
      </c>
      <c r="I172" s="123">
        <v>14.312920702676079</v>
      </c>
      <c r="J172">
        <v>10</v>
      </c>
      <c r="K172" s="4">
        <v>174360</v>
      </c>
      <c r="L172" s="127">
        <v>5.2491731558802122E-2</v>
      </c>
      <c r="M172">
        <v>15</v>
      </c>
      <c r="N172">
        <v>11813</v>
      </c>
      <c r="O172">
        <v>3321666</v>
      </c>
    </row>
    <row r="173" spans="1:15" ht="15.5" x14ac:dyDescent="0.35">
      <c r="A173">
        <v>2024</v>
      </c>
      <c r="B173" t="s">
        <v>2</v>
      </c>
      <c r="C173" s="38" t="s">
        <v>81</v>
      </c>
      <c r="D173">
        <v>40</v>
      </c>
      <c r="E173" s="4">
        <v>138888.24</v>
      </c>
      <c r="F173" s="123">
        <v>3.1811674884682679</v>
      </c>
      <c r="G173">
        <v>39</v>
      </c>
      <c r="H173" s="4">
        <v>20759</v>
      </c>
      <c r="I173" s="123">
        <v>6.6905072498675269</v>
      </c>
      <c r="J173">
        <v>66</v>
      </c>
      <c r="K173" s="4">
        <v>138888.24</v>
      </c>
      <c r="L173" s="127">
        <v>5.0518316713739853E-2</v>
      </c>
      <c r="M173">
        <v>16</v>
      </c>
      <c r="N173">
        <v>12574</v>
      </c>
      <c r="O173">
        <v>2749265</v>
      </c>
    </row>
    <row r="174" spans="1:15" ht="15.5" x14ac:dyDescent="0.35">
      <c r="A174">
        <v>2024</v>
      </c>
      <c r="B174" t="s">
        <v>2</v>
      </c>
      <c r="C174" s="38" t="s">
        <v>45</v>
      </c>
      <c r="D174">
        <v>6</v>
      </c>
      <c r="E174" s="4">
        <v>61376.800000000003</v>
      </c>
      <c r="F174" s="123">
        <v>1.2118763886083621</v>
      </c>
      <c r="G174">
        <v>64</v>
      </c>
      <c r="H174" s="4">
        <v>7255</v>
      </c>
      <c r="I174" s="123">
        <v>8.459931082012405</v>
      </c>
      <c r="J174">
        <v>47</v>
      </c>
      <c r="K174" s="4">
        <v>61376.800000000003</v>
      </c>
      <c r="L174" s="127">
        <v>4.751809892919992E-2</v>
      </c>
      <c r="M174">
        <v>17</v>
      </c>
      <c r="N174">
        <v>4951</v>
      </c>
      <c r="O174">
        <v>1291651</v>
      </c>
    </row>
    <row r="175" spans="1:15" ht="15.5" x14ac:dyDescent="0.35">
      <c r="A175">
        <v>2024</v>
      </c>
      <c r="B175" t="s">
        <v>2</v>
      </c>
      <c r="C175" s="38" t="s">
        <v>72</v>
      </c>
      <c r="D175">
        <v>18</v>
      </c>
      <c r="E175" s="4">
        <v>104198</v>
      </c>
      <c r="F175" s="123">
        <v>1.4808720691073634</v>
      </c>
      <c r="G175">
        <v>60</v>
      </c>
      <c r="H175" s="4">
        <v>13881</v>
      </c>
      <c r="I175" s="123">
        <v>7.5065197031914126</v>
      </c>
      <c r="J175">
        <v>59</v>
      </c>
      <c r="K175" s="4">
        <v>104198</v>
      </c>
      <c r="L175" s="127">
        <v>4.7477882719177057E-2</v>
      </c>
      <c r="M175">
        <v>18</v>
      </c>
      <c r="N175">
        <v>12155</v>
      </c>
      <c r="O175">
        <v>2194664</v>
      </c>
    </row>
    <row r="176" spans="1:15" ht="15.5" x14ac:dyDescent="0.35">
      <c r="A176">
        <v>2024</v>
      </c>
      <c r="B176" t="s">
        <v>2</v>
      </c>
      <c r="C176" s="38" t="s">
        <v>86</v>
      </c>
      <c r="D176">
        <v>70</v>
      </c>
      <c r="E176" s="4">
        <v>232609.55</v>
      </c>
      <c r="F176" s="123">
        <v>4.1176470588235299</v>
      </c>
      <c r="G176">
        <v>32</v>
      </c>
      <c r="H176" s="4">
        <v>20374</v>
      </c>
      <c r="I176" s="123">
        <v>11.416979974477274</v>
      </c>
      <c r="J176">
        <v>26</v>
      </c>
      <c r="K176" s="4">
        <v>232609.55</v>
      </c>
      <c r="L176" s="127">
        <v>4.405695007734272E-2</v>
      </c>
      <c r="M176">
        <v>19</v>
      </c>
      <c r="N176">
        <v>17000</v>
      </c>
      <c r="O176">
        <v>5279747</v>
      </c>
    </row>
    <row r="177" spans="1:15" ht="15.5" x14ac:dyDescent="0.35">
      <c r="A177">
        <v>2024</v>
      </c>
      <c r="B177" t="s">
        <v>2</v>
      </c>
      <c r="C177" s="38" t="s">
        <v>76</v>
      </c>
      <c r="D177">
        <v>1164</v>
      </c>
      <c r="E177" s="4">
        <v>5873266</v>
      </c>
      <c r="F177" s="123">
        <v>2.5720175975499542</v>
      </c>
      <c r="G177">
        <v>46</v>
      </c>
      <c r="H177" s="4">
        <v>455415</v>
      </c>
      <c r="I177" s="123">
        <v>12.896514168395859</v>
      </c>
      <c r="J177">
        <v>16</v>
      </c>
      <c r="K177" s="4">
        <v>5872989</v>
      </c>
      <c r="L177" s="127">
        <v>4.3889535757771519E-2</v>
      </c>
      <c r="M177">
        <v>20</v>
      </c>
      <c r="N177">
        <v>452563</v>
      </c>
      <c r="O177">
        <v>133812967</v>
      </c>
    </row>
    <row r="178" spans="1:15" ht="15.5" x14ac:dyDescent="0.35">
      <c r="A178">
        <v>2024</v>
      </c>
      <c r="B178" t="s">
        <v>2</v>
      </c>
      <c r="C178" s="38" t="s">
        <v>92</v>
      </c>
      <c r="D178">
        <v>99</v>
      </c>
      <c r="E178" s="4">
        <v>132049</v>
      </c>
      <c r="F178" s="123">
        <v>9.702077616620933</v>
      </c>
      <c r="G178">
        <v>8</v>
      </c>
      <c r="H178" s="4">
        <v>14790</v>
      </c>
      <c r="I178" s="123">
        <v>8.9282623394185254</v>
      </c>
      <c r="J178">
        <v>43</v>
      </c>
      <c r="K178" s="4">
        <v>132049</v>
      </c>
      <c r="L178" s="127">
        <v>4.3082463493820125E-2</v>
      </c>
      <c r="M178">
        <v>21</v>
      </c>
      <c r="N178">
        <v>10204</v>
      </c>
      <c r="O178">
        <v>3065029</v>
      </c>
    </row>
    <row r="179" spans="1:15" ht="15.5" x14ac:dyDescent="0.35">
      <c r="A179">
        <v>2024</v>
      </c>
      <c r="B179" t="s">
        <v>2</v>
      </c>
      <c r="C179" s="38" t="s">
        <v>46</v>
      </c>
      <c r="D179">
        <v>50</v>
      </c>
      <c r="E179" s="4">
        <v>142901.9</v>
      </c>
      <c r="F179" s="123">
        <v>6.2437562437562439</v>
      </c>
      <c r="G179">
        <v>18</v>
      </c>
      <c r="H179" s="4">
        <v>12531.5</v>
      </c>
      <c r="I179" s="123">
        <v>11.403415393209112</v>
      </c>
      <c r="J179">
        <v>27</v>
      </c>
      <c r="K179" s="4">
        <v>141231.9</v>
      </c>
      <c r="L179" s="127">
        <v>4.2754492975709608E-2</v>
      </c>
      <c r="M179">
        <v>22</v>
      </c>
      <c r="N179">
        <v>8008</v>
      </c>
      <c r="O179">
        <v>3303323</v>
      </c>
    </row>
    <row r="180" spans="1:15" ht="15.5" x14ac:dyDescent="0.35">
      <c r="A180">
        <v>2024</v>
      </c>
      <c r="B180" t="s">
        <v>2</v>
      </c>
      <c r="C180" s="38" t="s">
        <v>60</v>
      </c>
      <c r="D180">
        <v>121</v>
      </c>
      <c r="E180" s="4">
        <v>138615.04000000001</v>
      </c>
      <c r="F180" s="123">
        <v>13.190886296740434</v>
      </c>
      <c r="G180">
        <v>6</v>
      </c>
      <c r="H180" s="4">
        <v>12660.58</v>
      </c>
      <c r="I180" s="123">
        <v>10.948553699751512</v>
      </c>
      <c r="J180">
        <v>29</v>
      </c>
      <c r="K180" s="4">
        <v>138615.04000000001</v>
      </c>
      <c r="L180" s="127">
        <v>4.0229136084521937E-2</v>
      </c>
      <c r="M180">
        <v>23</v>
      </c>
      <c r="N180">
        <v>9173</v>
      </c>
      <c r="O180">
        <v>3445638</v>
      </c>
    </row>
    <row r="181" spans="1:15" ht="15.5" x14ac:dyDescent="0.35">
      <c r="A181">
        <v>2024</v>
      </c>
      <c r="B181" t="s">
        <v>2</v>
      </c>
      <c r="C181" s="38" t="s">
        <v>30</v>
      </c>
      <c r="D181">
        <v>38</v>
      </c>
      <c r="E181" s="4">
        <v>71073.7</v>
      </c>
      <c r="F181" s="123">
        <v>2.5634106853750676</v>
      </c>
      <c r="G181">
        <v>47</v>
      </c>
      <c r="H181" s="4">
        <v>5522</v>
      </c>
      <c r="I181" s="123">
        <v>12.87100688156465</v>
      </c>
      <c r="J181">
        <v>17</v>
      </c>
      <c r="K181" s="4">
        <v>71073.7</v>
      </c>
      <c r="L181" s="127">
        <v>3.9261641158332125E-2</v>
      </c>
      <c r="M181">
        <v>24</v>
      </c>
      <c r="N181">
        <v>14824</v>
      </c>
      <c r="O181">
        <v>1810258</v>
      </c>
    </row>
    <row r="182" spans="1:15" ht="15.5" x14ac:dyDescent="0.35">
      <c r="A182">
        <v>2024</v>
      </c>
      <c r="B182" t="s">
        <v>2</v>
      </c>
      <c r="C182" s="38" t="s">
        <v>55</v>
      </c>
      <c r="D182">
        <v>67</v>
      </c>
      <c r="E182" s="4">
        <v>74868.490000000005</v>
      </c>
      <c r="F182" s="123">
        <v>10.938775510204081</v>
      </c>
      <c r="G182">
        <v>7</v>
      </c>
      <c r="H182" s="4">
        <v>6959.05</v>
      </c>
      <c r="I182" s="123">
        <v>10.758435418627544</v>
      </c>
      <c r="J182">
        <v>30</v>
      </c>
      <c r="K182" s="4">
        <v>74868.490000000005</v>
      </c>
      <c r="L182" s="127">
        <v>3.8866111410473247E-2</v>
      </c>
      <c r="M182">
        <v>25</v>
      </c>
      <c r="N182">
        <v>6125</v>
      </c>
      <c r="O182">
        <v>1926318</v>
      </c>
    </row>
    <row r="183" spans="1:15" ht="15.5" x14ac:dyDescent="0.35">
      <c r="A183">
        <v>2024</v>
      </c>
      <c r="B183" t="s">
        <v>2</v>
      </c>
      <c r="C183" s="38" t="s">
        <v>32</v>
      </c>
      <c r="D183">
        <v>54</v>
      </c>
      <c r="E183" s="4">
        <v>49287.53</v>
      </c>
      <c r="F183" s="123">
        <v>8.4639498432601883</v>
      </c>
      <c r="G183">
        <v>12</v>
      </c>
      <c r="H183" s="4">
        <v>3363</v>
      </c>
      <c r="I183" s="123">
        <v>14.655822182575081</v>
      </c>
      <c r="J183">
        <v>9</v>
      </c>
      <c r="K183" s="4">
        <v>49287.53</v>
      </c>
      <c r="L183" s="127">
        <v>3.7944423914884444E-2</v>
      </c>
      <c r="M183">
        <v>26</v>
      </c>
      <c r="N183">
        <v>6380</v>
      </c>
      <c r="O183">
        <v>1298940</v>
      </c>
    </row>
    <row r="184" spans="1:15" ht="15.5" x14ac:dyDescent="0.35">
      <c r="A184">
        <v>2024</v>
      </c>
      <c r="B184" t="s">
        <v>2</v>
      </c>
      <c r="C184" s="38" t="s">
        <v>44</v>
      </c>
      <c r="D184">
        <v>41</v>
      </c>
      <c r="E184" s="4">
        <v>112271.44</v>
      </c>
      <c r="F184" s="123">
        <v>5.9360069494715511</v>
      </c>
      <c r="G184">
        <v>19</v>
      </c>
      <c r="H184" s="4">
        <v>11060.25</v>
      </c>
      <c r="I184" s="123">
        <v>10.150895323342601</v>
      </c>
      <c r="J184">
        <v>33</v>
      </c>
      <c r="K184" s="4">
        <v>112271.44</v>
      </c>
      <c r="L184" s="127">
        <v>3.7873242477398462E-2</v>
      </c>
      <c r="M184">
        <v>27</v>
      </c>
      <c r="N184">
        <v>6907</v>
      </c>
      <c r="O184">
        <v>2964400</v>
      </c>
    </row>
    <row r="185" spans="1:15" ht="15.5" x14ac:dyDescent="0.35">
      <c r="A185">
        <v>2024</v>
      </c>
      <c r="B185" t="s">
        <v>2</v>
      </c>
      <c r="C185" s="38" t="s">
        <v>70</v>
      </c>
      <c r="D185">
        <v>48</v>
      </c>
      <c r="E185" s="4">
        <v>73878</v>
      </c>
      <c r="F185" s="123">
        <v>8.3550913838120096</v>
      </c>
      <c r="G185">
        <v>13</v>
      </c>
      <c r="H185" s="4">
        <v>5428</v>
      </c>
      <c r="I185" s="123">
        <v>13.610537951363302</v>
      </c>
      <c r="J185">
        <v>12</v>
      </c>
      <c r="K185" s="4">
        <v>73878</v>
      </c>
      <c r="L185" s="127">
        <v>3.7799757170405901E-2</v>
      </c>
      <c r="M185">
        <v>28</v>
      </c>
      <c r="N185">
        <v>5745</v>
      </c>
      <c r="O185">
        <v>1954457</v>
      </c>
    </row>
    <row r="186" spans="1:15" ht="15.5" x14ac:dyDescent="0.35">
      <c r="A186">
        <v>2024</v>
      </c>
      <c r="B186" t="s">
        <v>2</v>
      </c>
      <c r="C186" s="38" t="s">
        <v>50</v>
      </c>
      <c r="D186">
        <v>26</v>
      </c>
      <c r="E186" s="4">
        <v>56539.37</v>
      </c>
      <c r="F186" s="123">
        <v>5.5178268251273348</v>
      </c>
      <c r="G186">
        <v>21</v>
      </c>
      <c r="H186" s="4">
        <v>6711.5</v>
      </c>
      <c r="I186" s="123">
        <v>8.4242524025925647</v>
      </c>
      <c r="J186">
        <v>48</v>
      </c>
      <c r="K186" s="4">
        <v>56539.37</v>
      </c>
      <c r="L186" s="127">
        <v>3.5827290763819228E-2</v>
      </c>
      <c r="M186">
        <v>29</v>
      </c>
      <c r="N186">
        <v>4712</v>
      </c>
      <c r="O186">
        <v>1578109</v>
      </c>
    </row>
    <row r="187" spans="1:15" ht="15.5" x14ac:dyDescent="0.35">
      <c r="A187">
        <v>2024</v>
      </c>
      <c r="B187" t="s">
        <v>2</v>
      </c>
      <c r="C187" s="38" t="s">
        <v>77</v>
      </c>
      <c r="D187">
        <v>45</v>
      </c>
      <c r="E187" s="4">
        <v>128636.91</v>
      </c>
      <c r="F187" s="123">
        <v>4.1716881431352553</v>
      </c>
      <c r="G187">
        <v>31</v>
      </c>
      <c r="H187" s="4">
        <v>9478.5</v>
      </c>
      <c r="I187" s="123">
        <v>13.571441683810731</v>
      </c>
      <c r="J187">
        <v>13</v>
      </c>
      <c r="K187" s="4">
        <v>128636.91</v>
      </c>
      <c r="L187" s="127">
        <v>3.0941300556831714E-2</v>
      </c>
      <c r="M187">
        <v>30</v>
      </c>
      <c r="N187">
        <v>10787</v>
      </c>
      <c r="O187">
        <v>4157450</v>
      </c>
    </row>
    <row r="188" spans="1:15" ht="15.5" x14ac:dyDescent="0.35">
      <c r="A188">
        <v>2024</v>
      </c>
      <c r="B188" t="s">
        <v>2</v>
      </c>
      <c r="C188" s="38" t="s">
        <v>41</v>
      </c>
      <c r="D188">
        <v>34</v>
      </c>
      <c r="E188" s="4">
        <v>24803.34</v>
      </c>
      <c r="F188" s="123">
        <v>13.826758845058967</v>
      </c>
      <c r="G188">
        <v>4</v>
      </c>
      <c r="H188" s="4">
        <v>3678.99</v>
      </c>
      <c r="I188" s="123">
        <v>6.7418883987181273</v>
      </c>
      <c r="J188">
        <v>65</v>
      </c>
      <c r="K188" s="4">
        <v>24803.34</v>
      </c>
      <c r="L188" s="127">
        <v>3.0164508208384361E-2</v>
      </c>
      <c r="M188">
        <v>31</v>
      </c>
      <c r="N188">
        <v>2459</v>
      </c>
      <c r="O188">
        <v>822269</v>
      </c>
    </row>
    <row r="189" spans="1:15" ht="15.5" x14ac:dyDescent="0.35">
      <c r="A189">
        <v>2024</v>
      </c>
      <c r="B189" t="s">
        <v>2</v>
      </c>
      <c r="C189" s="38" t="s">
        <v>87</v>
      </c>
      <c r="D189">
        <v>25</v>
      </c>
      <c r="E189" s="4">
        <v>147394.65</v>
      </c>
      <c r="F189" s="123">
        <v>1.8804061677322301</v>
      </c>
      <c r="G189">
        <v>53</v>
      </c>
      <c r="H189" s="4">
        <v>14873.81</v>
      </c>
      <c r="I189" s="123">
        <v>9.9096768077580659</v>
      </c>
      <c r="J189">
        <v>36</v>
      </c>
      <c r="K189" s="4">
        <v>147394.65</v>
      </c>
      <c r="L189" s="127">
        <v>2.8368747437770295E-2</v>
      </c>
      <c r="M189">
        <v>32</v>
      </c>
      <c r="N189">
        <v>13295</v>
      </c>
      <c r="O189">
        <v>5195670</v>
      </c>
    </row>
    <row r="190" spans="1:15" ht="15.5" x14ac:dyDescent="0.35">
      <c r="A190">
        <v>2024</v>
      </c>
      <c r="B190" t="s">
        <v>2</v>
      </c>
      <c r="C190" s="38" t="s">
        <v>20</v>
      </c>
      <c r="D190">
        <v>53</v>
      </c>
      <c r="E190" s="4">
        <v>125552</v>
      </c>
      <c r="F190" s="123">
        <v>4.066600168802271</v>
      </c>
      <c r="G190">
        <v>33</v>
      </c>
      <c r="H190" s="4">
        <v>14256</v>
      </c>
      <c r="I190" s="123">
        <v>8.8069584736251407</v>
      </c>
      <c r="J190">
        <v>45</v>
      </c>
      <c r="K190" s="4">
        <v>125552</v>
      </c>
      <c r="L190" s="127">
        <v>2.8343580580385108E-2</v>
      </c>
      <c r="M190">
        <v>33</v>
      </c>
      <c r="N190">
        <v>13033</v>
      </c>
      <c r="O190">
        <v>4429645</v>
      </c>
    </row>
    <row r="191" spans="1:15" ht="15.5" x14ac:dyDescent="0.35">
      <c r="A191">
        <v>2024</v>
      </c>
      <c r="B191" t="s">
        <v>2</v>
      </c>
      <c r="C191" s="38" t="s">
        <v>25</v>
      </c>
      <c r="D191">
        <v>28</v>
      </c>
      <c r="E191" s="4">
        <v>46459.12</v>
      </c>
      <c r="F191" s="123">
        <v>3.4969401773448232</v>
      </c>
      <c r="G191">
        <v>36</v>
      </c>
      <c r="H191" s="4">
        <v>9665</v>
      </c>
      <c r="I191" s="123">
        <v>4.8069446456285565</v>
      </c>
      <c r="J191">
        <v>72</v>
      </c>
      <c r="K191" s="4">
        <v>46459.12</v>
      </c>
      <c r="L191" s="127">
        <v>2.7506293530747718E-2</v>
      </c>
      <c r="M191">
        <v>34</v>
      </c>
      <c r="N191">
        <v>8007</v>
      </c>
      <c r="O191">
        <v>1689036</v>
      </c>
    </row>
    <row r="192" spans="1:15" ht="15.5" x14ac:dyDescent="0.35">
      <c r="A192">
        <v>2024</v>
      </c>
      <c r="B192" t="s">
        <v>2</v>
      </c>
      <c r="C192" s="38" t="s">
        <v>23</v>
      </c>
      <c r="D192">
        <v>40</v>
      </c>
      <c r="E192" s="4">
        <v>81275.399999999994</v>
      </c>
      <c r="F192" s="123">
        <v>4.8019207683073226</v>
      </c>
      <c r="G192">
        <v>27</v>
      </c>
      <c r="H192" s="4">
        <v>9342</v>
      </c>
      <c r="I192" s="123">
        <v>8.6999999999999993</v>
      </c>
      <c r="J192">
        <v>46</v>
      </c>
      <c r="K192" s="4">
        <v>81275.399999999994</v>
      </c>
      <c r="L192" s="127">
        <v>2.5586390594202629E-2</v>
      </c>
      <c r="M192">
        <v>35</v>
      </c>
      <c r="N192">
        <v>8330</v>
      </c>
      <c r="O192">
        <v>3176509</v>
      </c>
    </row>
    <row r="193" spans="1:15" ht="15.5" x14ac:dyDescent="0.35">
      <c r="A193">
        <v>2024</v>
      </c>
      <c r="B193" t="s">
        <v>2</v>
      </c>
      <c r="C193" s="38" t="s">
        <v>74</v>
      </c>
      <c r="D193">
        <v>4</v>
      </c>
      <c r="E193" s="4">
        <v>30772</v>
      </c>
      <c r="F193" s="123">
        <v>1.5065913370998116</v>
      </c>
      <c r="G193">
        <v>58</v>
      </c>
      <c r="H193" s="4">
        <v>4459</v>
      </c>
      <c r="I193" s="123">
        <v>6.9010989010989015</v>
      </c>
      <c r="J193">
        <v>63</v>
      </c>
      <c r="K193" s="4">
        <v>30772</v>
      </c>
      <c r="L193" s="127">
        <v>2.5251576172004821E-2</v>
      </c>
      <c r="M193">
        <v>36</v>
      </c>
      <c r="N193">
        <v>2655</v>
      </c>
      <c r="O193">
        <v>1218617</v>
      </c>
    </row>
    <row r="194" spans="1:15" ht="15.5" x14ac:dyDescent="0.35">
      <c r="A194">
        <v>2024</v>
      </c>
      <c r="B194" t="s">
        <v>2</v>
      </c>
      <c r="C194" s="38" t="s">
        <v>82</v>
      </c>
      <c r="D194">
        <v>6</v>
      </c>
      <c r="E194" s="4">
        <v>46340</v>
      </c>
      <c r="F194" s="123">
        <v>1.0460251046025104</v>
      </c>
      <c r="G194">
        <v>65</v>
      </c>
      <c r="H194" s="4">
        <v>3840</v>
      </c>
      <c r="I194" s="123">
        <v>12.067708333333334</v>
      </c>
      <c r="J194">
        <v>21</v>
      </c>
      <c r="K194" s="4">
        <v>46340</v>
      </c>
      <c r="L194" s="127">
        <v>2.3706805039921463E-2</v>
      </c>
      <c r="M194">
        <v>37</v>
      </c>
      <c r="N194">
        <v>5736</v>
      </c>
      <c r="O194">
        <v>1954713</v>
      </c>
    </row>
    <row r="195" spans="1:15" ht="15.5" x14ac:dyDescent="0.35">
      <c r="A195">
        <v>2024</v>
      </c>
      <c r="B195" t="s">
        <v>2</v>
      </c>
      <c r="C195" s="38" t="s">
        <v>88</v>
      </c>
      <c r="D195">
        <v>14</v>
      </c>
      <c r="E195" s="4">
        <v>71091.91</v>
      </c>
      <c r="F195" s="123">
        <v>2.0929884885633125</v>
      </c>
      <c r="G195">
        <v>50</v>
      </c>
      <c r="H195" s="4">
        <v>2985</v>
      </c>
      <c r="I195" s="123">
        <v>23.816385259631492</v>
      </c>
      <c r="J195">
        <v>2</v>
      </c>
      <c r="K195" s="4">
        <v>71091.91</v>
      </c>
      <c r="L195" s="127">
        <v>2.2397988551466574E-2</v>
      </c>
      <c r="M195">
        <v>38</v>
      </c>
      <c r="N195">
        <v>6689</v>
      </c>
      <c r="O195">
        <v>3174031</v>
      </c>
    </row>
    <row r="196" spans="1:15" ht="15.5" x14ac:dyDescent="0.35">
      <c r="A196">
        <v>2024</v>
      </c>
      <c r="B196" t="s">
        <v>2</v>
      </c>
      <c r="C196" s="38" t="s">
        <v>51</v>
      </c>
      <c r="D196">
        <v>49</v>
      </c>
      <c r="E196" s="4">
        <v>47788.46</v>
      </c>
      <c r="F196" s="123">
        <v>6.8169170840289368</v>
      </c>
      <c r="G196">
        <v>16</v>
      </c>
      <c r="H196" s="4">
        <v>4865</v>
      </c>
      <c r="I196" s="123">
        <v>9.8229105858170609</v>
      </c>
      <c r="J196">
        <v>38</v>
      </c>
      <c r="K196" s="4">
        <v>47788.46</v>
      </c>
      <c r="L196" s="127">
        <v>2.1699026304844139E-2</v>
      </c>
      <c r="M196">
        <v>39</v>
      </c>
      <c r="N196">
        <v>7188</v>
      </c>
      <c r="O196">
        <v>2202332</v>
      </c>
    </row>
    <row r="197" spans="1:15" ht="15.5" x14ac:dyDescent="0.35">
      <c r="A197">
        <v>2024</v>
      </c>
      <c r="B197" t="s">
        <v>2</v>
      </c>
      <c r="C197" s="38" t="s">
        <v>27</v>
      </c>
      <c r="D197">
        <v>25</v>
      </c>
      <c r="E197" s="4">
        <v>90466</v>
      </c>
      <c r="F197" s="123">
        <v>1.5574383254423123</v>
      </c>
      <c r="G197">
        <v>56</v>
      </c>
      <c r="H197" s="4">
        <v>7494</v>
      </c>
      <c r="I197" s="123">
        <v>12.071790765946091</v>
      </c>
      <c r="J197">
        <v>20</v>
      </c>
      <c r="K197" s="4">
        <v>90466</v>
      </c>
      <c r="L197" s="127">
        <v>1.9978401966348584E-2</v>
      </c>
      <c r="M197">
        <v>40</v>
      </c>
      <c r="N197">
        <v>16052</v>
      </c>
      <c r="O197">
        <v>4528190</v>
      </c>
    </row>
    <row r="198" spans="1:15" ht="15.5" x14ac:dyDescent="0.35">
      <c r="A198">
        <v>2024</v>
      </c>
      <c r="B198" t="s">
        <v>2</v>
      </c>
      <c r="C198" s="38" t="s">
        <v>47</v>
      </c>
      <c r="D198">
        <v>39</v>
      </c>
      <c r="E198" s="4">
        <v>93399.4</v>
      </c>
      <c r="F198" s="123">
        <v>2.3197715917201998</v>
      </c>
      <c r="G198">
        <v>48</v>
      </c>
      <c r="H198" s="4">
        <v>11458</v>
      </c>
      <c r="I198" s="123">
        <v>8.1514574969453655</v>
      </c>
      <c r="J198">
        <v>52</v>
      </c>
      <c r="K198" s="4">
        <v>72305.399999999994</v>
      </c>
      <c r="L198" s="127">
        <v>1.9494465117758805E-2</v>
      </c>
      <c r="M198">
        <v>41</v>
      </c>
      <c r="N198">
        <v>16812</v>
      </c>
      <c r="O198">
        <v>3709022</v>
      </c>
    </row>
    <row r="199" spans="1:15" ht="15.5" x14ac:dyDescent="0.35">
      <c r="A199">
        <v>2024</v>
      </c>
      <c r="B199" t="s">
        <v>2</v>
      </c>
      <c r="C199" s="38" t="s">
        <v>24</v>
      </c>
      <c r="D199">
        <v>6</v>
      </c>
      <c r="E199" s="4">
        <v>42607.1</v>
      </c>
      <c r="F199" s="123">
        <v>1.2676949080921192</v>
      </c>
      <c r="G199">
        <v>63</v>
      </c>
      <c r="H199" s="4">
        <v>4806</v>
      </c>
      <c r="I199" s="123">
        <v>8.8653974198918011</v>
      </c>
      <c r="J199">
        <v>44</v>
      </c>
      <c r="K199" s="4">
        <v>42607.1</v>
      </c>
      <c r="L199" s="127">
        <v>1.9158756003537933E-2</v>
      </c>
      <c r="M199">
        <v>42</v>
      </c>
      <c r="N199">
        <v>4733</v>
      </c>
      <c r="O199">
        <v>2223897</v>
      </c>
    </row>
    <row r="200" spans="1:15" ht="15.5" x14ac:dyDescent="0.35">
      <c r="A200">
        <v>2024</v>
      </c>
      <c r="B200" t="s">
        <v>2</v>
      </c>
      <c r="C200" s="38" t="s">
        <v>42</v>
      </c>
      <c r="D200">
        <v>6</v>
      </c>
      <c r="E200" s="4">
        <v>13640.78</v>
      </c>
      <c r="F200" s="123">
        <v>0.99189948751859802</v>
      </c>
      <c r="G200">
        <v>67</v>
      </c>
      <c r="H200" s="4">
        <v>1687.1</v>
      </c>
      <c r="I200" s="123">
        <v>8.0853417106277057</v>
      </c>
      <c r="J200">
        <v>54</v>
      </c>
      <c r="K200" s="4">
        <v>13640.78</v>
      </c>
      <c r="L200" s="127">
        <v>1.8662250369050892E-2</v>
      </c>
      <c r="M200">
        <v>43</v>
      </c>
      <c r="N200">
        <v>6049</v>
      </c>
      <c r="O200">
        <v>730929</v>
      </c>
    </row>
    <row r="201" spans="1:15" ht="15.5" x14ac:dyDescent="0.35">
      <c r="A201">
        <v>2024</v>
      </c>
      <c r="B201" t="s">
        <v>2</v>
      </c>
      <c r="C201" s="38" t="s">
        <v>21</v>
      </c>
      <c r="D201">
        <v>11</v>
      </c>
      <c r="E201" s="4">
        <v>13621.24</v>
      </c>
      <c r="F201" s="123">
        <v>2.8140189306728063</v>
      </c>
      <c r="G201">
        <v>42</v>
      </c>
      <c r="H201" s="4">
        <v>1673</v>
      </c>
      <c r="I201" s="123">
        <v>8.1418051404662286</v>
      </c>
      <c r="J201">
        <v>53</v>
      </c>
      <c r="K201" s="4">
        <v>13621.24</v>
      </c>
      <c r="L201" s="127">
        <v>1.8654479817471165E-2</v>
      </c>
      <c r="M201">
        <v>44</v>
      </c>
      <c r="N201">
        <v>3909</v>
      </c>
      <c r="O201">
        <v>730186</v>
      </c>
    </row>
    <row r="202" spans="1:15" ht="15.5" x14ac:dyDescent="0.35">
      <c r="A202">
        <v>2024</v>
      </c>
      <c r="B202" t="s">
        <v>2</v>
      </c>
      <c r="C202" s="38" t="s">
        <v>26</v>
      </c>
      <c r="D202">
        <v>18</v>
      </c>
      <c r="E202" s="4">
        <v>77307</v>
      </c>
      <c r="F202" s="123">
        <v>1.4239379795902223</v>
      </c>
      <c r="G202">
        <v>61</v>
      </c>
      <c r="H202" s="4">
        <v>5149</v>
      </c>
      <c r="I202" s="123">
        <v>15.013983297727714</v>
      </c>
      <c r="J202">
        <v>7</v>
      </c>
      <c r="K202" s="4">
        <v>77307</v>
      </c>
      <c r="L202" s="127">
        <v>1.8082865825589361E-2</v>
      </c>
      <c r="M202">
        <v>45</v>
      </c>
      <c r="N202">
        <v>12641</v>
      </c>
      <c r="O202">
        <v>4275152</v>
      </c>
    </row>
    <row r="203" spans="1:15" ht="15.5" x14ac:dyDescent="0.35">
      <c r="A203">
        <v>2024</v>
      </c>
      <c r="B203" t="s">
        <v>2</v>
      </c>
      <c r="C203" s="38" t="s">
        <v>71</v>
      </c>
      <c r="D203">
        <v>13</v>
      </c>
      <c r="E203" s="4">
        <v>26070.97</v>
      </c>
      <c r="F203" s="123">
        <v>3.1011450381679388</v>
      </c>
      <c r="G203">
        <v>40</v>
      </c>
      <c r="H203" s="4">
        <v>3148.5</v>
      </c>
      <c r="I203" s="123">
        <v>8.2804414800698751</v>
      </c>
      <c r="J203">
        <v>51</v>
      </c>
      <c r="K203" s="4">
        <v>26070.97</v>
      </c>
      <c r="L203" s="127">
        <v>1.715241661123754E-2</v>
      </c>
      <c r="M203">
        <v>46</v>
      </c>
      <c r="N203">
        <v>4192</v>
      </c>
      <c r="O203">
        <v>1519959</v>
      </c>
    </row>
    <row r="204" spans="1:15" ht="15.5" x14ac:dyDescent="0.35">
      <c r="A204">
        <v>2024</v>
      </c>
      <c r="B204" t="s">
        <v>2</v>
      </c>
      <c r="C204" s="38" t="s">
        <v>69</v>
      </c>
      <c r="D204">
        <v>64</v>
      </c>
      <c r="E204" s="4">
        <v>38566.14</v>
      </c>
      <c r="F204" s="123">
        <v>14.035087719298247</v>
      </c>
      <c r="G204">
        <v>3</v>
      </c>
      <c r="H204" s="4">
        <v>3629.5</v>
      </c>
      <c r="I204" s="123">
        <v>10.625744592919135</v>
      </c>
      <c r="J204">
        <v>31</v>
      </c>
      <c r="K204" s="4">
        <v>38566.14</v>
      </c>
      <c r="L204" s="127">
        <v>1.678314502445484E-2</v>
      </c>
      <c r="M204">
        <v>47</v>
      </c>
      <c r="N204">
        <v>4560</v>
      </c>
      <c r="O204">
        <v>2297909</v>
      </c>
    </row>
    <row r="205" spans="1:15" ht="15.5" x14ac:dyDescent="0.35">
      <c r="A205">
        <v>2024</v>
      </c>
      <c r="B205" t="s">
        <v>2</v>
      </c>
      <c r="C205" s="38" t="s">
        <v>0</v>
      </c>
      <c r="D205">
        <v>146</v>
      </c>
      <c r="E205" s="4">
        <v>126613</v>
      </c>
      <c r="F205" s="123">
        <v>4.8880109812849435</v>
      </c>
      <c r="G205">
        <v>26</v>
      </c>
      <c r="H205" s="4">
        <v>6766.3</v>
      </c>
      <c r="I205" s="123">
        <v>18.712294754888195</v>
      </c>
      <c r="J205">
        <v>4</v>
      </c>
      <c r="K205" s="4">
        <v>126613</v>
      </c>
      <c r="L205" s="127">
        <v>1.6595048341550272E-2</v>
      </c>
      <c r="M205">
        <v>48</v>
      </c>
      <c r="N205">
        <v>29869</v>
      </c>
      <c r="O205">
        <v>7629565</v>
      </c>
    </row>
    <row r="206" spans="1:15" ht="15.5" x14ac:dyDescent="0.35">
      <c r="A206">
        <v>2024</v>
      </c>
      <c r="B206" t="s">
        <v>2</v>
      </c>
      <c r="C206" s="38" t="s">
        <v>39</v>
      </c>
      <c r="D206">
        <v>40</v>
      </c>
      <c r="E206" s="4">
        <v>55595.74</v>
      </c>
      <c r="F206" s="123">
        <v>5.0690660245849699</v>
      </c>
      <c r="G206">
        <v>24</v>
      </c>
      <c r="H206" s="4">
        <v>3709</v>
      </c>
      <c r="I206" s="123">
        <v>14.989414936640603</v>
      </c>
      <c r="J206">
        <v>8</v>
      </c>
      <c r="K206" s="4">
        <v>25919.74</v>
      </c>
      <c r="L206" s="127">
        <v>1.6357720170369384E-2</v>
      </c>
      <c r="M206">
        <v>49</v>
      </c>
      <c r="N206">
        <v>7891</v>
      </c>
      <c r="O206">
        <v>1584557</v>
      </c>
    </row>
    <row r="207" spans="1:15" ht="15.5" x14ac:dyDescent="0.35">
      <c r="A207">
        <v>2024</v>
      </c>
      <c r="B207" t="s">
        <v>2</v>
      </c>
      <c r="C207" s="38" t="s">
        <v>43</v>
      </c>
      <c r="D207">
        <v>76</v>
      </c>
      <c r="E207" s="4">
        <v>64303</v>
      </c>
      <c r="F207" s="123">
        <v>5.5256652610149777</v>
      </c>
      <c r="G207">
        <v>20</v>
      </c>
      <c r="H207" s="4">
        <v>5605</v>
      </c>
      <c r="I207" s="123">
        <v>11.472435325602142</v>
      </c>
      <c r="J207">
        <v>23</v>
      </c>
      <c r="K207" s="4">
        <v>64303</v>
      </c>
      <c r="L207" s="127">
        <v>1.6144477038753977E-2</v>
      </c>
      <c r="M207">
        <v>50</v>
      </c>
      <c r="N207">
        <v>13754</v>
      </c>
      <c r="O207">
        <v>3982972</v>
      </c>
    </row>
    <row r="208" spans="1:15" ht="15.5" x14ac:dyDescent="0.35">
      <c r="A208">
        <v>2024</v>
      </c>
      <c r="B208" t="s">
        <v>2</v>
      </c>
      <c r="C208" s="38" t="s">
        <v>52</v>
      </c>
      <c r="D208">
        <v>165</v>
      </c>
      <c r="E208" s="4">
        <v>295096.46999999997</v>
      </c>
      <c r="F208" s="123">
        <v>3.2094298885452526</v>
      </c>
      <c r="G208">
        <v>38</v>
      </c>
      <c r="H208" s="4">
        <v>31531.5</v>
      </c>
      <c r="I208" s="123">
        <v>9.358783121640263</v>
      </c>
      <c r="J208">
        <v>40</v>
      </c>
      <c r="K208" s="4">
        <v>294206.46999999997</v>
      </c>
      <c r="L208" s="127">
        <v>1.5845042447299694E-2</v>
      </c>
      <c r="M208">
        <v>51</v>
      </c>
      <c r="N208">
        <v>51411</v>
      </c>
      <c r="O208">
        <v>18567730</v>
      </c>
    </row>
    <row r="209" spans="1:15" ht="15.5" x14ac:dyDescent="0.35">
      <c r="A209">
        <v>2024</v>
      </c>
      <c r="B209" t="s">
        <v>2</v>
      </c>
      <c r="C209" s="38" t="s">
        <v>93</v>
      </c>
      <c r="D209">
        <v>28</v>
      </c>
      <c r="E209" s="4">
        <v>35869.050000000003</v>
      </c>
      <c r="F209" s="123">
        <v>5.0242239368383279</v>
      </c>
      <c r="G209">
        <v>25</v>
      </c>
      <c r="H209" s="4">
        <v>3647</v>
      </c>
      <c r="I209" s="123">
        <v>9.8352207293666041</v>
      </c>
      <c r="J209">
        <v>37</v>
      </c>
      <c r="K209" s="4">
        <v>35869.050000000003</v>
      </c>
      <c r="L209" s="127">
        <v>1.484836015864612E-2</v>
      </c>
      <c r="M209">
        <v>52</v>
      </c>
      <c r="N209">
        <v>5573</v>
      </c>
      <c r="O209">
        <v>2415691</v>
      </c>
    </row>
    <row r="210" spans="1:15" ht="15.5" x14ac:dyDescent="0.35">
      <c r="A210">
        <v>2024</v>
      </c>
      <c r="B210" t="s">
        <v>2</v>
      </c>
      <c r="C210" s="38" t="s">
        <v>78</v>
      </c>
      <c r="D210">
        <v>195</v>
      </c>
      <c r="E210" s="4">
        <v>638474.64</v>
      </c>
      <c r="F210" s="123">
        <v>1.9519519519519519</v>
      </c>
      <c r="G210">
        <v>52</v>
      </c>
      <c r="H210" s="4">
        <v>55888</v>
      </c>
      <c r="I210" s="123">
        <v>11.424181219582021</v>
      </c>
      <c r="J210">
        <v>25</v>
      </c>
      <c r="K210" s="4">
        <v>401043.64</v>
      </c>
      <c r="L210" s="127">
        <v>1.4845209812911484E-2</v>
      </c>
      <c r="M210">
        <v>53</v>
      </c>
      <c r="N210">
        <v>99900</v>
      </c>
      <c r="O210">
        <v>27015020</v>
      </c>
    </row>
    <row r="211" spans="1:15" ht="15.5" x14ac:dyDescent="0.35">
      <c r="A211">
        <v>2024</v>
      </c>
      <c r="B211" t="s">
        <v>2</v>
      </c>
      <c r="C211" s="38" t="s">
        <v>66</v>
      </c>
      <c r="D211">
        <v>17</v>
      </c>
      <c r="E211" s="4">
        <v>22076.46</v>
      </c>
      <c r="F211" s="123">
        <v>2.9089664613278576</v>
      </c>
      <c r="G211">
        <v>41</v>
      </c>
      <c r="H211" s="4">
        <v>2793.5</v>
      </c>
      <c r="I211" s="123">
        <v>7.9027957759083582</v>
      </c>
      <c r="J211">
        <v>58</v>
      </c>
      <c r="K211" s="4">
        <v>22076.46</v>
      </c>
      <c r="L211" s="127">
        <v>1.4784158858758507E-2</v>
      </c>
      <c r="M211">
        <v>54</v>
      </c>
      <c r="N211">
        <v>5844</v>
      </c>
      <c r="O211">
        <v>1493251</v>
      </c>
    </row>
    <row r="212" spans="1:15" ht="15.5" x14ac:dyDescent="0.35">
      <c r="A212">
        <v>2024</v>
      </c>
      <c r="B212" t="s">
        <v>2</v>
      </c>
      <c r="C212" s="38" t="s">
        <v>33</v>
      </c>
      <c r="D212">
        <v>50</v>
      </c>
      <c r="E212" s="4">
        <v>29331.360000000001</v>
      </c>
      <c r="F212" s="123">
        <v>9.3843843843843846</v>
      </c>
      <c r="G212">
        <v>10</v>
      </c>
      <c r="H212" s="4">
        <v>4081</v>
      </c>
      <c r="I212" s="123">
        <v>7.1872972310708159</v>
      </c>
      <c r="J212">
        <v>60</v>
      </c>
      <c r="K212" s="4">
        <v>29331.360000000001</v>
      </c>
      <c r="L212" s="127">
        <v>1.4607258270546947E-2</v>
      </c>
      <c r="M212">
        <v>55</v>
      </c>
      <c r="N212">
        <v>5328</v>
      </c>
      <c r="O212">
        <v>2007999</v>
      </c>
    </row>
    <row r="213" spans="1:15" ht="15.5" x14ac:dyDescent="0.35">
      <c r="A213">
        <v>2024</v>
      </c>
      <c r="B213" t="s">
        <v>2</v>
      </c>
      <c r="C213" s="38" t="s">
        <v>67</v>
      </c>
      <c r="D213">
        <v>46</v>
      </c>
      <c r="E213" s="4">
        <v>59669</v>
      </c>
      <c r="F213" s="123">
        <v>3.4397666940850971</v>
      </c>
      <c r="G213">
        <v>37</v>
      </c>
      <c r="H213" s="4">
        <v>3627</v>
      </c>
      <c r="I213" s="123">
        <v>16.451337193272678</v>
      </c>
      <c r="J213">
        <v>5</v>
      </c>
      <c r="K213" s="4">
        <v>59669</v>
      </c>
      <c r="L213" s="127">
        <v>1.4210477682007666E-2</v>
      </c>
      <c r="M213">
        <v>56</v>
      </c>
      <c r="N213">
        <v>13373</v>
      </c>
      <c r="O213">
        <v>4198944</v>
      </c>
    </row>
    <row r="214" spans="1:15" ht="15.5" x14ac:dyDescent="0.35">
      <c r="A214">
        <v>2024</v>
      </c>
      <c r="B214" t="s">
        <v>2</v>
      </c>
      <c r="C214" s="38" t="s">
        <v>79</v>
      </c>
      <c r="D214">
        <v>10</v>
      </c>
      <c r="E214" s="4">
        <v>57743</v>
      </c>
      <c r="F214" s="123">
        <v>0.73147538585326599</v>
      </c>
      <c r="G214">
        <v>70</v>
      </c>
      <c r="H214" s="4">
        <v>5698</v>
      </c>
      <c r="I214" s="123">
        <v>10.133906633906633</v>
      </c>
      <c r="J214">
        <v>34</v>
      </c>
      <c r="K214" s="4">
        <v>34687</v>
      </c>
      <c r="L214" s="127">
        <v>1.3966470324622693E-2</v>
      </c>
      <c r="M214">
        <v>57</v>
      </c>
      <c r="N214">
        <v>13671</v>
      </c>
      <c r="O214">
        <v>2483591</v>
      </c>
    </row>
    <row r="215" spans="1:15" ht="15.5" x14ac:dyDescent="0.35">
      <c r="A215">
        <v>2024</v>
      </c>
      <c r="B215" t="s">
        <v>2</v>
      </c>
      <c r="C215" s="38" t="s">
        <v>73</v>
      </c>
      <c r="D215">
        <v>35</v>
      </c>
      <c r="E215" s="4">
        <v>76680.05</v>
      </c>
      <c r="F215" s="123">
        <v>1.3374092472296522</v>
      </c>
      <c r="G215">
        <v>62</v>
      </c>
      <c r="H215" s="4">
        <v>5930</v>
      </c>
      <c r="I215" s="123">
        <v>12.930868465430017</v>
      </c>
      <c r="J215">
        <v>15</v>
      </c>
      <c r="K215" s="4">
        <v>72014.84</v>
      </c>
      <c r="L215" s="127">
        <v>1.3795211672635059E-2</v>
      </c>
      <c r="M215">
        <v>58</v>
      </c>
      <c r="N215">
        <v>26170</v>
      </c>
      <c r="O215">
        <v>5220278</v>
      </c>
    </row>
    <row r="216" spans="1:15" ht="15.5" x14ac:dyDescent="0.35">
      <c r="A216">
        <v>2024</v>
      </c>
      <c r="B216" t="s">
        <v>2</v>
      </c>
      <c r="C216" s="38" t="s">
        <v>59</v>
      </c>
      <c r="D216">
        <v>70</v>
      </c>
      <c r="E216" s="4">
        <v>34239.46</v>
      </c>
      <c r="F216" s="123">
        <v>9.4505197785878217</v>
      </c>
      <c r="G216">
        <v>9</v>
      </c>
      <c r="H216" s="4">
        <v>3408</v>
      </c>
      <c r="I216" s="123">
        <v>10.046789906103285</v>
      </c>
      <c r="J216">
        <v>35</v>
      </c>
      <c r="K216" s="4">
        <v>34239.46</v>
      </c>
      <c r="L216" s="127">
        <v>1.3497351339546522E-2</v>
      </c>
      <c r="M216">
        <v>59</v>
      </c>
      <c r="N216">
        <v>7407</v>
      </c>
      <c r="O216">
        <v>2536754</v>
      </c>
    </row>
    <row r="217" spans="1:15" ht="15.5" x14ac:dyDescent="0.35">
      <c r="A217">
        <v>2024</v>
      </c>
      <c r="B217" t="s">
        <v>2</v>
      </c>
      <c r="C217" s="38" t="s">
        <v>84</v>
      </c>
      <c r="D217">
        <v>56</v>
      </c>
      <c r="E217" s="4">
        <v>71518.149999999994</v>
      </c>
      <c r="F217" s="123">
        <v>3.6907664931127662</v>
      </c>
      <c r="G217">
        <v>34</v>
      </c>
      <c r="H217" s="4">
        <v>8615</v>
      </c>
      <c r="I217" s="123">
        <v>8.3015844457341839</v>
      </c>
      <c r="J217">
        <v>49</v>
      </c>
      <c r="K217" s="4">
        <v>71518.149999999994</v>
      </c>
      <c r="L217" s="127">
        <v>1.3163184829552407E-2</v>
      </c>
      <c r="M217">
        <v>60</v>
      </c>
      <c r="N217">
        <v>15173</v>
      </c>
      <c r="O217">
        <v>5433195</v>
      </c>
    </row>
    <row r="218" spans="1:15" ht="15.5" x14ac:dyDescent="0.35">
      <c r="A218">
        <v>2024</v>
      </c>
      <c r="B218" t="s">
        <v>2</v>
      </c>
      <c r="C218" s="38" t="s">
        <v>17</v>
      </c>
      <c r="D218">
        <v>28</v>
      </c>
      <c r="E218" s="4">
        <v>21960</v>
      </c>
      <c r="F218" s="123">
        <v>4.3990573448546737</v>
      </c>
      <c r="G218">
        <v>30</v>
      </c>
      <c r="H218" s="4">
        <v>2353</v>
      </c>
      <c r="I218" s="123">
        <v>9.3327666808329788</v>
      </c>
      <c r="J218">
        <v>41</v>
      </c>
      <c r="K218" s="4">
        <v>21960</v>
      </c>
      <c r="L218" s="127">
        <v>1.2059698804079869E-2</v>
      </c>
      <c r="M218">
        <v>61</v>
      </c>
      <c r="N218">
        <v>6365</v>
      </c>
      <c r="O218">
        <v>1820941</v>
      </c>
    </row>
    <row r="219" spans="1:15" ht="15.5" x14ac:dyDescent="0.35">
      <c r="A219">
        <v>2024</v>
      </c>
      <c r="B219" t="s">
        <v>2</v>
      </c>
      <c r="C219" s="38" t="s">
        <v>83</v>
      </c>
      <c r="D219">
        <v>9</v>
      </c>
      <c r="E219" s="4">
        <v>54256.79</v>
      </c>
      <c r="F219" s="123">
        <v>0.86521822726398778</v>
      </c>
      <c r="G219">
        <v>69</v>
      </c>
      <c r="H219" s="4">
        <v>8984.3700000000008</v>
      </c>
      <c r="I219" s="123">
        <v>6.0390199869328622</v>
      </c>
      <c r="J219">
        <v>68</v>
      </c>
      <c r="K219" s="4">
        <v>54256.79</v>
      </c>
      <c r="L219" s="127">
        <v>1.1500679462017851E-2</v>
      </c>
      <c r="M219">
        <v>62</v>
      </c>
      <c r="N219">
        <v>10402</v>
      </c>
      <c r="O219">
        <v>4717703</v>
      </c>
    </row>
    <row r="220" spans="1:15" ht="15.5" x14ac:dyDescent="0.35">
      <c r="A220">
        <v>2024</v>
      </c>
      <c r="B220" t="s">
        <v>2</v>
      </c>
      <c r="C220" s="38" t="s">
        <v>62</v>
      </c>
      <c r="D220">
        <v>273</v>
      </c>
      <c r="E220" s="4">
        <v>163198.53</v>
      </c>
      <c r="F220" s="123">
        <v>5.2300854438867388</v>
      </c>
      <c r="G220">
        <v>22</v>
      </c>
      <c r="H220" s="4">
        <v>8047.75</v>
      </c>
      <c r="I220" s="123">
        <v>20.278777298002549</v>
      </c>
      <c r="J220">
        <v>3</v>
      </c>
      <c r="K220" s="4">
        <v>163198.53</v>
      </c>
      <c r="L220" s="127">
        <v>1.1435211899117821E-2</v>
      </c>
      <c r="M220">
        <v>63</v>
      </c>
      <c r="N220">
        <v>52198</v>
      </c>
      <c r="O220">
        <v>14271579</v>
      </c>
    </row>
    <row r="221" spans="1:15" ht="15.5" x14ac:dyDescent="0.35">
      <c r="A221">
        <v>2024</v>
      </c>
      <c r="B221" t="s">
        <v>2</v>
      </c>
      <c r="C221" s="38" t="s">
        <v>61</v>
      </c>
      <c r="D221">
        <v>105</v>
      </c>
      <c r="E221" s="4">
        <v>52635</v>
      </c>
      <c r="F221" s="123">
        <v>8.0465936087056473</v>
      </c>
      <c r="G221">
        <v>14</v>
      </c>
      <c r="H221" s="4">
        <v>5690</v>
      </c>
      <c r="I221" s="123">
        <v>9.2504393673110723</v>
      </c>
      <c r="J221">
        <v>42</v>
      </c>
      <c r="K221" s="4">
        <v>52635</v>
      </c>
      <c r="L221" s="127">
        <v>9.6071219190953846E-3</v>
      </c>
      <c r="M221">
        <v>64</v>
      </c>
      <c r="N221">
        <v>13049</v>
      </c>
      <c r="O221">
        <v>5478748</v>
      </c>
    </row>
    <row r="222" spans="1:15" ht="15.5" x14ac:dyDescent="0.35">
      <c r="A222">
        <v>2024</v>
      </c>
      <c r="B222" t="s">
        <v>2</v>
      </c>
      <c r="C222" s="38" t="s">
        <v>89</v>
      </c>
      <c r="D222">
        <v>26</v>
      </c>
      <c r="E222" s="4">
        <v>73309.119999999995</v>
      </c>
      <c r="F222" s="123">
        <v>4.6990782577263683</v>
      </c>
      <c r="G222">
        <v>28</v>
      </c>
      <c r="H222" s="4">
        <v>9179</v>
      </c>
      <c r="I222" s="123">
        <v>7.9866129207974721</v>
      </c>
      <c r="J222">
        <v>57</v>
      </c>
      <c r="K222" s="4">
        <v>13420</v>
      </c>
      <c r="L222" s="127">
        <v>8.9501930427255006E-3</v>
      </c>
      <c r="M222">
        <v>65</v>
      </c>
      <c r="N222">
        <v>5533</v>
      </c>
      <c r="O222">
        <v>1499409</v>
      </c>
    </row>
    <row r="223" spans="1:15" ht="15.5" x14ac:dyDescent="0.35">
      <c r="A223">
        <v>2024</v>
      </c>
      <c r="B223" t="s">
        <v>2</v>
      </c>
      <c r="C223" s="38" t="s">
        <v>19</v>
      </c>
      <c r="D223">
        <v>75</v>
      </c>
      <c r="E223" s="4">
        <v>35894</v>
      </c>
      <c r="F223" s="123">
        <v>5.1285557986870893</v>
      </c>
      <c r="G223">
        <v>23</v>
      </c>
      <c r="H223" s="4">
        <v>5128</v>
      </c>
      <c r="I223" s="123">
        <v>6.9996099843993758</v>
      </c>
      <c r="J223">
        <v>62</v>
      </c>
      <c r="K223" s="4">
        <v>31310</v>
      </c>
      <c r="L223" s="127">
        <v>7.1552270636237028E-3</v>
      </c>
      <c r="M223">
        <v>66</v>
      </c>
      <c r="N223">
        <v>14624</v>
      </c>
      <c r="O223">
        <v>4375822</v>
      </c>
    </row>
    <row r="224" spans="1:15" ht="15.5" x14ac:dyDescent="0.35">
      <c r="A224">
        <v>2024</v>
      </c>
      <c r="B224" t="s">
        <v>2</v>
      </c>
      <c r="C224" s="38" t="s">
        <v>75</v>
      </c>
      <c r="D224">
        <v>31</v>
      </c>
      <c r="E224" s="4">
        <v>24542.06</v>
      </c>
      <c r="F224" s="123">
        <v>2.5958800870875898</v>
      </c>
      <c r="G224">
        <v>45</v>
      </c>
      <c r="H224" s="4">
        <v>3037.88</v>
      </c>
      <c r="I224" s="123">
        <v>8.0786798688559127</v>
      </c>
      <c r="J224">
        <v>55</v>
      </c>
      <c r="K224" s="4">
        <v>23929.06</v>
      </c>
      <c r="L224" s="127">
        <v>6.3609667454309167E-3</v>
      </c>
      <c r="M224">
        <v>67</v>
      </c>
      <c r="N224">
        <v>11942</v>
      </c>
      <c r="O224">
        <v>3761859</v>
      </c>
    </row>
    <row r="225" spans="1:15" ht="15.5" x14ac:dyDescent="0.35">
      <c r="A225">
        <v>2024</v>
      </c>
      <c r="B225" t="s">
        <v>2</v>
      </c>
      <c r="C225" s="38" t="s">
        <v>53</v>
      </c>
      <c r="D225">
        <v>1</v>
      </c>
      <c r="E225" s="4">
        <v>5726.64</v>
      </c>
      <c r="F225" s="123">
        <v>0.23702299123014933</v>
      </c>
      <c r="G225">
        <v>74</v>
      </c>
      <c r="H225" s="4">
        <v>856</v>
      </c>
      <c r="I225" s="123">
        <v>6.69</v>
      </c>
      <c r="J225">
        <v>67</v>
      </c>
      <c r="K225" s="4">
        <v>5726.64</v>
      </c>
      <c r="L225" s="127">
        <v>5.8217972764841334E-3</v>
      </c>
      <c r="M225">
        <v>68</v>
      </c>
      <c r="N225">
        <v>4219</v>
      </c>
      <c r="O225">
        <v>983655</v>
      </c>
    </row>
    <row r="226" spans="1:15" ht="15.5" x14ac:dyDescent="0.35">
      <c r="A226">
        <v>2024</v>
      </c>
      <c r="B226" t="s">
        <v>2</v>
      </c>
      <c r="C226" s="38" t="s">
        <v>28</v>
      </c>
      <c r="D226">
        <v>9</v>
      </c>
      <c r="E226" s="4">
        <v>13600</v>
      </c>
      <c r="F226" s="123">
        <v>1.0284538909838874</v>
      </c>
      <c r="G226">
        <v>66</v>
      </c>
      <c r="H226" s="4">
        <v>2000</v>
      </c>
      <c r="I226" s="123">
        <v>6.8</v>
      </c>
      <c r="J226">
        <v>64</v>
      </c>
      <c r="K226" s="4">
        <v>13600</v>
      </c>
      <c r="L226" s="127">
        <v>5.5607301238652634E-3</v>
      </c>
      <c r="M226">
        <v>69</v>
      </c>
      <c r="N226">
        <v>8751</v>
      </c>
      <c r="O226">
        <v>2445722</v>
      </c>
    </row>
    <row r="227" spans="1:15" ht="15.5" x14ac:dyDescent="0.35">
      <c r="A227">
        <v>2024</v>
      </c>
      <c r="B227" t="s">
        <v>2</v>
      </c>
      <c r="C227" s="38" t="s">
        <v>16</v>
      </c>
      <c r="D227">
        <v>6</v>
      </c>
      <c r="E227" s="4">
        <v>5893.92</v>
      </c>
      <c r="F227" s="123">
        <v>1.5349194167306217</v>
      </c>
      <c r="G227">
        <v>57</v>
      </c>
      <c r="H227" s="4">
        <v>710</v>
      </c>
      <c r="I227" s="123">
        <v>8.3012957746478868</v>
      </c>
      <c r="J227">
        <v>50</v>
      </c>
      <c r="K227" s="4">
        <v>5893.92</v>
      </c>
      <c r="L227" s="127">
        <v>4.8383196174605451E-3</v>
      </c>
      <c r="M227">
        <v>70</v>
      </c>
      <c r="N227">
        <v>3909</v>
      </c>
      <c r="O227">
        <v>1218175</v>
      </c>
    </row>
    <row r="228" spans="1:15" ht="15.5" x14ac:dyDescent="0.35">
      <c r="A228">
        <v>2024</v>
      </c>
      <c r="B228" t="s">
        <v>2</v>
      </c>
      <c r="C228" s="38" t="s">
        <v>58</v>
      </c>
      <c r="D228">
        <v>35</v>
      </c>
      <c r="E228" s="4">
        <v>15211.27</v>
      </c>
      <c r="F228" s="123">
        <v>4.4433159832423508</v>
      </c>
      <c r="G228">
        <v>29</v>
      </c>
      <c r="H228" s="4">
        <v>1343.15</v>
      </c>
      <c r="I228" s="123">
        <v>11.325071659903957</v>
      </c>
      <c r="J228">
        <v>28</v>
      </c>
      <c r="K228" s="4">
        <v>15211.27</v>
      </c>
      <c r="L228" s="127">
        <v>4.2606725698617733E-3</v>
      </c>
      <c r="M228">
        <v>71</v>
      </c>
      <c r="N228">
        <v>7877</v>
      </c>
      <c r="O228">
        <v>3570157</v>
      </c>
    </row>
    <row r="229" spans="1:15" ht="15.5" x14ac:dyDescent="0.35">
      <c r="A229">
        <v>2024</v>
      </c>
      <c r="B229" t="s">
        <v>2</v>
      </c>
      <c r="C229" s="38" t="s">
        <v>57</v>
      </c>
      <c r="D229">
        <v>3</v>
      </c>
      <c r="E229" s="4">
        <v>5275.51</v>
      </c>
      <c r="F229" s="123">
        <v>0.60790273556231011</v>
      </c>
      <c r="G229">
        <v>71</v>
      </c>
      <c r="H229" s="4">
        <v>993.5</v>
      </c>
      <c r="I229" s="123">
        <v>5.3100251635631608</v>
      </c>
      <c r="J229">
        <v>70</v>
      </c>
      <c r="K229" s="4">
        <v>5275.51</v>
      </c>
      <c r="L229" s="127">
        <v>3.6576557213378446E-3</v>
      </c>
      <c r="M229">
        <v>72</v>
      </c>
      <c r="N229">
        <v>4935</v>
      </c>
      <c r="O229">
        <v>1442320</v>
      </c>
    </row>
    <row r="230" spans="1:15" ht="15.5" x14ac:dyDescent="0.35">
      <c r="A230">
        <v>2024</v>
      </c>
      <c r="B230" t="s">
        <v>2</v>
      </c>
      <c r="C230" s="38" t="s">
        <v>29</v>
      </c>
      <c r="D230">
        <v>2</v>
      </c>
      <c r="E230" s="4">
        <v>853.5</v>
      </c>
      <c r="F230" s="123">
        <v>0.43205875999135884</v>
      </c>
      <c r="G230">
        <v>73</v>
      </c>
      <c r="H230" s="4">
        <v>170.7</v>
      </c>
      <c r="I230" s="123">
        <v>5</v>
      </c>
      <c r="J230">
        <v>71</v>
      </c>
      <c r="K230" s="4">
        <v>853.5</v>
      </c>
      <c r="L230" s="127">
        <v>8.3364263249399305E-4</v>
      </c>
      <c r="M230">
        <v>73</v>
      </c>
      <c r="N230">
        <v>4629</v>
      </c>
      <c r="O230">
        <v>1023820</v>
      </c>
    </row>
    <row r="231" spans="1:15" ht="15.5" x14ac:dyDescent="0.35">
      <c r="A231">
        <v>2024</v>
      </c>
      <c r="B231" t="s">
        <v>2</v>
      </c>
      <c r="C231" s="38" t="s">
        <v>35</v>
      </c>
      <c r="D231">
        <v>1</v>
      </c>
      <c r="E231" s="4">
        <v>228</v>
      </c>
      <c r="F231" s="123">
        <v>2.0408163265306123</v>
      </c>
      <c r="G231">
        <v>51</v>
      </c>
      <c r="H231" s="4">
        <v>19</v>
      </c>
      <c r="I231" s="123">
        <v>12</v>
      </c>
      <c r="J231">
        <v>22</v>
      </c>
      <c r="K231" s="4">
        <v>228</v>
      </c>
      <c r="L231" s="127">
        <v>5.9327260095391992E-4</v>
      </c>
      <c r="M231">
        <v>74</v>
      </c>
      <c r="N231">
        <v>490</v>
      </c>
      <c r="O231">
        <v>384309</v>
      </c>
    </row>
    <row r="232" spans="1:15" ht="15.5" x14ac:dyDescent="0.35">
      <c r="A232">
        <v>2024</v>
      </c>
      <c r="B232" t="s">
        <v>2</v>
      </c>
      <c r="C232" s="38" t="s">
        <v>31</v>
      </c>
      <c r="D232">
        <v>0</v>
      </c>
      <c r="E232" s="4">
        <v>0</v>
      </c>
      <c r="F232" s="123">
        <v>0</v>
      </c>
      <c r="G232">
        <v>75</v>
      </c>
      <c r="H232" s="4">
        <v>0</v>
      </c>
      <c r="I232" s="123">
        <v>0</v>
      </c>
      <c r="J232">
        <v>73</v>
      </c>
      <c r="K232" s="4">
        <v>0</v>
      </c>
      <c r="L232" s="127">
        <v>0</v>
      </c>
      <c r="M232">
        <v>75</v>
      </c>
      <c r="N232">
        <v>4429</v>
      </c>
      <c r="O232">
        <v>2155056</v>
      </c>
    </row>
    <row r="233" spans="1:15" ht="15.5" x14ac:dyDescent="0.35">
      <c r="A233">
        <v>2024</v>
      </c>
      <c r="B233" t="s">
        <v>2</v>
      </c>
      <c r="C233" s="38" t="s">
        <v>48</v>
      </c>
      <c r="D233">
        <v>0</v>
      </c>
      <c r="E233" s="4">
        <v>0</v>
      </c>
      <c r="F233" s="123">
        <v>0</v>
      </c>
      <c r="G233">
        <v>76</v>
      </c>
      <c r="H233" s="4">
        <v>0</v>
      </c>
      <c r="I233" s="123">
        <v>0</v>
      </c>
      <c r="J233">
        <v>74</v>
      </c>
      <c r="K233" s="4">
        <v>0</v>
      </c>
      <c r="L233" s="127">
        <v>0</v>
      </c>
      <c r="M233">
        <v>76</v>
      </c>
      <c r="N233">
        <v>1561</v>
      </c>
      <c r="O233">
        <v>313896</v>
      </c>
    </row>
    <row r="234" spans="1:15" ht="15.5" x14ac:dyDescent="0.35">
      <c r="A234">
        <v>2024</v>
      </c>
      <c r="B234" t="s">
        <v>2</v>
      </c>
      <c r="C234" s="38" t="s">
        <v>90</v>
      </c>
      <c r="D234">
        <v>0</v>
      </c>
      <c r="E234" s="4">
        <v>0</v>
      </c>
      <c r="F234" s="123">
        <v>0</v>
      </c>
      <c r="G234">
        <v>77</v>
      </c>
      <c r="H234" s="4">
        <v>0</v>
      </c>
      <c r="I234" s="123">
        <v>0</v>
      </c>
      <c r="J234">
        <v>75</v>
      </c>
      <c r="K234" s="4">
        <v>0</v>
      </c>
      <c r="L234" s="127">
        <v>0</v>
      </c>
      <c r="M234">
        <v>77</v>
      </c>
      <c r="N234">
        <v>260</v>
      </c>
      <c r="O234">
        <v>145958</v>
      </c>
    </row>
    <row r="235" spans="1:15" ht="15.5" x14ac:dyDescent="0.35">
      <c r="A235">
        <v>2024</v>
      </c>
      <c r="B235" t="s">
        <v>2</v>
      </c>
      <c r="C235" s="38" t="s">
        <v>68</v>
      </c>
      <c r="D235">
        <v>0</v>
      </c>
      <c r="E235" s="4">
        <v>0</v>
      </c>
      <c r="F235" s="123">
        <v>0</v>
      </c>
      <c r="G235">
        <v>78</v>
      </c>
      <c r="H235" s="4">
        <v>0</v>
      </c>
      <c r="I235" s="123">
        <v>0</v>
      </c>
      <c r="J235">
        <v>78</v>
      </c>
      <c r="K235" s="4">
        <v>0</v>
      </c>
      <c r="L235" s="127">
        <v>0</v>
      </c>
      <c r="M235">
        <v>78</v>
      </c>
      <c r="N235">
        <v>91</v>
      </c>
      <c r="O235">
        <v>7977</v>
      </c>
    </row>
    <row r="236" spans="1:15" ht="15.5" x14ac:dyDescent="0.35">
      <c r="A236">
        <v>2025</v>
      </c>
      <c r="B236" t="s">
        <v>3</v>
      </c>
      <c r="C236" s="38" t="s">
        <v>32</v>
      </c>
      <c r="D236">
        <v>5</v>
      </c>
      <c r="E236" s="4">
        <v>55503.95</v>
      </c>
      <c r="F236" s="123">
        <v>0.78369905956112851</v>
      </c>
      <c r="G236">
        <v>5</v>
      </c>
      <c r="H236" s="4">
        <v>7470</v>
      </c>
      <c r="I236" s="123">
        <v>7.4302476572958494</v>
      </c>
      <c r="J236">
        <v>35</v>
      </c>
      <c r="K236" s="4">
        <v>55503.95</v>
      </c>
      <c r="L236" s="127">
        <v>4.2730187691502303E-2</v>
      </c>
      <c r="M236">
        <v>1</v>
      </c>
      <c r="N236">
        <v>6380</v>
      </c>
      <c r="O236">
        <v>1298940</v>
      </c>
    </row>
    <row r="237" spans="1:15" ht="15.5" x14ac:dyDescent="0.35">
      <c r="A237">
        <v>2025</v>
      </c>
      <c r="B237" t="s">
        <v>3</v>
      </c>
      <c r="C237" s="38" t="s">
        <v>56</v>
      </c>
      <c r="D237">
        <v>19</v>
      </c>
      <c r="E237" s="4">
        <v>88186.13</v>
      </c>
      <c r="F237" s="123">
        <v>1.8234165067178503</v>
      </c>
      <c r="G237">
        <v>2</v>
      </c>
      <c r="H237" s="4">
        <v>11188.5</v>
      </c>
      <c r="I237" s="123">
        <v>7.8818545828305853</v>
      </c>
      <c r="J237">
        <v>31</v>
      </c>
      <c r="K237" s="4">
        <v>79884.63</v>
      </c>
      <c r="L237" s="127">
        <v>3.2834000209619053E-2</v>
      </c>
      <c r="M237">
        <v>2</v>
      </c>
      <c r="N237">
        <v>10420</v>
      </c>
      <c r="O237">
        <v>2432985</v>
      </c>
    </row>
    <row r="238" spans="1:15" ht="15.5" x14ac:dyDescent="0.35">
      <c r="A238">
        <v>2025</v>
      </c>
      <c r="B238" t="s">
        <v>3</v>
      </c>
      <c r="C238" s="38" t="s">
        <v>36</v>
      </c>
      <c r="D238">
        <v>3</v>
      </c>
      <c r="E238" s="4">
        <v>23947.67</v>
      </c>
      <c r="F238" s="123">
        <v>0.40760869565217389</v>
      </c>
      <c r="G238">
        <v>10</v>
      </c>
      <c r="H238" s="4">
        <v>1943.5</v>
      </c>
      <c r="I238" s="123">
        <v>12.321929508618471</v>
      </c>
      <c r="J238">
        <v>10</v>
      </c>
      <c r="K238" s="4">
        <v>23611.67</v>
      </c>
      <c r="L238" s="127">
        <v>2.738581930117167E-2</v>
      </c>
      <c r="M238">
        <v>3</v>
      </c>
      <c r="N238">
        <v>7360</v>
      </c>
      <c r="O238">
        <v>862186</v>
      </c>
    </row>
    <row r="239" spans="1:15" ht="15.5" x14ac:dyDescent="0.35">
      <c r="A239">
        <v>2025</v>
      </c>
      <c r="B239" t="s">
        <v>3</v>
      </c>
      <c r="C239" s="38" t="s">
        <v>85</v>
      </c>
      <c r="D239">
        <v>6</v>
      </c>
      <c r="E239" s="4">
        <v>81750.36</v>
      </c>
      <c r="F239" s="123">
        <v>0.25621316935690497</v>
      </c>
      <c r="G239">
        <v>20</v>
      </c>
      <c r="H239" s="4">
        <v>7861</v>
      </c>
      <c r="I239" s="123">
        <v>10.399486070474495</v>
      </c>
      <c r="J239">
        <v>19</v>
      </c>
      <c r="K239" s="4">
        <v>81750.36</v>
      </c>
      <c r="L239" s="127">
        <v>2.205684949173688E-2</v>
      </c>
      <c r="M239">
        <v>4</v>
      </c>
      <c r="N239">
        <v>23418</v>
      </c>
      <c r="O239">
        <v>3706348</v>
      </c>
    </row>
    <row r="240" spans="1:15" ht="15.5" x14ac:dyDescent="0.35">
      <c r="A240">
        <v>2025</v>
      </c>
      <c r="B240" t="s">
        <v>3</v>
      </c>
      <c r="C240" s="38" t="s">
        <v>38</v>
      </c>
      <c r="D240">
        <v>56</v>
      </c>
      <c r="E240" s="4">
        <v>261658</v>
      </c>
      <c r="F240" s="123">
        <v>1.7301038062283738</v>
      </c>
      <c r="G240">
        <v>3</v>
      </c>
      <c r="H240" s="4">
        <v>20766</v>
      </c>
      <c r="I240" s="123">
        <v>12.600308196089761</v>
      </c>
      <c r="J240">
        <v>8</v>
      </c>
      <c r="K240" s="4">
        <v>256118</v>
      </c>
      <c r="L240" s="127">
        <v>2.1770769988471907E-2</v>
      </c>
      <c r="M240">
        <v>5</v>
      </c>
      <c r="N240">
        <v>32368</v>
      </c>
      <c r="O240">
        <v>11764306</v>
      </c>
    </row>
    <row r="241" spans="1:15" ht="15.5" x14ac:dyDescent="0.35">
      <c r="A241">
        <v>2025</v>
      </c>
      <c r="B241" t="s">
        <v>3</v>
      </c>
      <c r="C241" s="38" t="s">
        <v>78</v>
      </c>
      <c r="D241">
        <v>50</v>
      </c>
      <c r="E241" s="4">
        <v>576194.04</v>
      </c>
      <c r="F241" s="123">
        <v>0.50050050050050054</v>
      </c>
      <c r="G241">
        <v>8</v>
      </c>
      <c r="H241" s="4">
        <v>65926</v>
      </c>
      <c r="I241" s="123">
        <v>8.7400121348178264</v>
      </c>
      <c r="J241">
        <v>24</v>
      </c>
      <c r="K241" s="4">
        <v>549962.84</v>
      </c>
      <c r="L241" s="127">
        <v>2.0357669178109064E-2</v>
      </c>
      <c r="M241">
        <v>6</v>
      </c>
      <c r="N241">
        <v>99900</v>
      </c>
      <c r="O241">
        <v>27015020</v>
      </c>
    </row>
    <row r="242" spans="1:15" ht="15.5" x14ac:dyDescent="0.35">
      <c r="A242">
        <v>2025</v>
      </c>
      <c r="B242" t="s">
        <v>3</v>
      </c>
      <c r="C242" s="38" t="s">
        <v>64</v>
      </c>
      <c r="D242">
        <v>2</v>
      </c>
      <c r="E242" s="4">
        <v>45793</v>
      </c>
      <c r="F242" s="123">
        <v>7.7414360363847481E-2</v>
      </c>
      <c r="G242">
        <v>43</v>
      </c>
      <c r="H242" s="4">
        <v>2</v>
      </c>
      <c r="I242" s="123">
        <v>22896.5</v>
      </c>
      <c r="J242">
        <v>78</v>
      </c>
      <c r="K242" s="4">
        <v>42126</v>
      </c>
      <c r="L242" s="127">
        <v>1.5002564175617539E-2</v>
      </c>
      <c r="M242">
        <v>7</v>
      </c>
      <c r="N242">
        <v>25835</v>
      </c>
      <c r="O242">
        <v>2807920</v>
      </c>
    </row>
    <row r="243" spans="1:15" ht="15.5" x14ac:dyDescent="0.35">
      <c r="A243">
        <v>2025</v>
      </c>
      <c r="B243" t="s">
        <v>3</v>
      </c>
      <c r="C243" s="38" t="s">
        <v>90</v>
      </c>
      <c r="D243">
        <v>3</v>
      </c>
      <c r="E243" s="4">
        <v>2160</v>
      </c>
      <c r="F243" s="123">
        <v>11.538461538461538</v>
      </c>
      <c r="G243">
        <v>1</v>
      </c>
      <c r="H243" s="4">
        <v>880</v>
      </c>
      <c r="I243" s="123">
        <v>2.4545454545454546</v>
      </c>
      <c r="J243">
        <v>46</v>
      </c>
      <c r="K243" s="4">
        <v>2160</v>
      </c>
      <c r="L243" s="127">
        <v>1.479877773058003E-2</v>
      </c>
      <c r="M243">
        <v>8</v>
      </c>
      <c r="N243">
        <v>260</v>
      </c>
      <c r="O243">
        <v>145958</v>
      </c>
    </row>
    <row r="244" spans="1:15" ht="15.5" x14ac:dyDescent="0.35">
      <c r="A244">
        <v>2025</v>
      </c>
      <c r="B244" t="s">
        <v>3</v>
      </c>
      <c r="C244" s="38" t="s">
        <v>84</v>
      </c>
      <c r="D244">
        <v>9</v>
      </c>
      <c r="E244" s="4">
        <v>71129.86</v>
      </c>
      <c r="F244" s="123">
        <v>0.59315890067883736</v>
      </c>
      <c r="G244">
        <v>6</v>
      </c>
      <c r="H244" s="4">
        <v>13866</v>
      </c>
      <c r="I244" s="123">
        <v>5.1298038367229193</v>
      </c>
      <c r="J244">
        <v>44</v>
      </c>
      <c r="K244" s="4">
        <v>63133.66</v>
      </c>
      <c r="L244" s="127">
        <v>1.1619987870856835E-2</v>
      </c>
      <c r="M244">
        <v>9</v>
      </c>
      <c r="N244">
        <v>15173</v>
      </c>
      <c r="O244">
        <v>5433195</v>
      </c>
    </row>
    <row r="245" spans="1:15" ht="15.5" x14ac:dyDescent="0.35">
      <c r="A245">
        <v>2025</v>
      </c>
      <c r="B245" t="s">
        <v>3</v>
      </c>
      <c r="C245" s="38" t="s">
        <v>77</v>
      </c>
      <c r="D245">
        <v>3</v>
      </c>
      <c r="E245" s="4">
        <v>47989</v>
      </c>
      <c r="F245" s="123">
        <v>0.27811254287568371</v>
      </c>
      <c r="G245">
        <v>19</v>
      </c>
      <c r="H245" s="4">
        <v>3401</v>
      </c>
      <c r="I245" s="123">
        <v>14.1102616877389</v>
      </c>
      <c r="J245">
        <v>5</v>
      </c>
      <c r="K245" s="4">
        <v>47989</v>
      </c>
      <c r="L245" s="127">
        <v>1.1542892879048455E-2</v>
      </c>
      <c r="M245">
        <v>10</v>
      </c>
      <c r="N245">
        <v>10787</v>
      </c>
      <c r="O245">
        <v>4157450</v>
      </c>
    </row>
    <row r="246" spans="1:15" ht="15.5" x14ac:dyDescent="0.35">
      <c r="A246">
        <v>2025</v>
      </c>
      <c r="B246" t="s">
        <v>3</v>
      </c>
      <c r="C246" s="38" t="s">
        <v>62</v>
      </c>
      <c r="D246">
        <v>21</v>
      </c>
      <c r="E246" s="4">
        <v>153414</v>
      </c>
      <c r="F246" s="123">
        <v>0.40231426491436456</v>
      </c>
      <c r="G246">
        <v>11</v>
      </c>
      <c r="H246" s="4">
        <v>18701</v>
      </c>
      <c r="I246" s="123">
        <v>8.2035185284209398</v>
      </c>
      <c r="J246">
        <v>28</v>
      </c>
      <c r="K246" s="4">
        <v>141646</v>
      </c>
      <c r="L246" s="127">
        <v>9.9250405298530742E-3</v>
      </c>
      <c r="M246">
        <v>11</v>
      </c>
      <c r="N246">
        <v>52198</v>
      </c>
      <c r="O246">
        <v>14271579</v>
      </c>
    </row>
    <row r="247" spans="1:15" ht="15.5" x14ac:dyDescent="0.35">
      <c r="A247">
        <v>2025</v>
      </c>
      <c r="B247" t="s">
        <v>3</v>
      </c>
      <c r="C247" s="38" t="s">
        <v>76</v>
      </c>
      <c r="D247">
        <v>222</v>
      </c>
      <c r="E247" s="4">
        <v>1282243.5</v>
      </c>
      <c r="F247" s="123">
        <v>0.490539438707981</v>
      </c>
      <c r="G247">
        <v>9</v>
      </c>
      <c r="H247" s="4">
        <v>170966</v>
      </c>
      <c r="I247" s="123">
        <v>7.4999912263257018</v>
      </c>
      <c r="J247">
        <v>34</v>
      </c>
      <c r="K247" s="4">
        <v>1260018.9099999999</v>
      </c>
      <c r="L247" s="127">
        <v>9.4162691273409985E-3</v>
      </c>
      <c r="M247">
        <v>12</v>
      </c>
      <c r="N247">
        <v>452563</v>
      </c>
      <c r="O247">
        <v>133812967</v>
      </c>
    </row>
    <row r="248" spans="1:15" ht="15.5" x14ac:dyDescent="0.35">
      <c r="A248">
        <v>2025</v>
      </c>
      <c r="B248" t="s">
        <v>3</v>
      </c>
      <c r="C248" s="38" t="s">
        <v>92</v>
      </c>
      <c r="D248">
        <v>4</v>
      </c>
      <c r="E248" s="4">
        <v>28756.3</v>
      </c>
      <c r="F248" s="123">
        <v>0.39200313602508818</v>
      </c>
      <c r="G248">
        <v>12</v>
      </c>
      <c r="H248" s="4">
        <v>2748</v>
      </c>
      <c r="I248" s="123">
        <v>10.464446870451237</v>
      </c>
      <c r="J248">
        <v>18</v>
      </c>
      <c r="K248" s="4">
        <v>28756.3</v>
      </c>
      <c r="L248" s="127">
        <v>9.3820645742666714E-3</v>
      </c>
      <c r="M248">
        <v>13</v>
      </c>
      <c r="N248">
        <v>10204</v>
      </c>
      <c r="O248">
        <v>3065029</v>
      </c>
    </row>
    <row r="249" spans="1:15" ht="15.5" x14ac:dyDescent="0.35">
      <c r="A249">
        <v>2025</v>
      </c>
      <c r="B249" t="s">
        <v>3</v>
      </c>
      <c r="C249" s="38" t="s">
        <v>79</v>
      </c>
      <c r="D249">
        <v>1</v>
      </c>
      <c r="E249" s="4">
        <v>23138</v>
      </c>
      <c r="F249" s="123">
        <v>7.3147538585326605E-2</v>
      </c>
      <c r="G249">
        <v>45</v>
      </c>
      <c r="H249" s="4">
        <v>1860</v>
      </c>
      <c r="I249" s="123">
        <v>12.439784946236559</v>
      </c>
      <c r="J249">
        <v>9</v>
      </c>
      <c r="K249" s="4">
        <v>23138</v>
      </c>
      <c r="L249" s="127">
        <v>9.316348786897681E-3</v>
      </c>
      <c r="M249">
        <v>14</v>
      </c>
      <c r="N249">
        <v>13671</v>
      </c>
      <c r="O249">
        <v>2483591</v>
      </c>
    </row>
    <row r="250" spans="1:15" ht="15.5" x14ac:dyDescent="0.35">
      <c r="A250">
        <v>2025</v>
      </c>
      <c r="B250" t="s">
        <v>3</v>
      </c>
      <c r="C250" s="38" t="s">
        <v>55</v>
      </c>
      <c r="D250">
        <v>1</v>
      </c>
      <c r="E250" s="4">
        <v>15131.43</v>
      </c>
      <c r="F250" s="123">
        <v>0.16326530612244897</v>
      </c>
      <c r="G250">
        <v>31</v>
      </c>
      <c r="H250" s="4">
        <v>1474</v>
      </c>
      <c r="I250" s="123">
        <v>10.26555630936228</v>
      </c>
      <c r="J250">
        <v>20</v>
      </c>
      <c r="K250" s="4">
        <v>15131.43</v>
      </c>
      <c r="L250" s="127">
        <v>7.8551049203714023E-3</v>
      </c>
      <c r="M250">
        <v>15</v>
      </c>
      <c r="N250">
        <v>6125</v>
      </c>
      <c r="O250">
        <v>1926318</v>
      </c>
    </row>
    <row r="251" spans="1:15" ht="15.5" x14ac:dyDescent="0.35">
      <c r="A251">
        <v>2025</v>
      </c>
      <c r="B251" t="s">
        <v>3</v>
      </c>
      <c r="C251" s="38" t="s">
        <v>65</v>
      </c>
      <c r="D251">
        <v>2</v>
      </c>
      <c r="E251" s="4">
        <v>29654</v>
      </c>
      <c r="F251" s="123">
        <v>0.13033561420658196</v>
      </c>
      <c r="G251">
        <v>37</v>
      </c>
      <c r="H251" s="4">
        <v>3580</v>
      </c>
      <c r="I251" s="123">
        <v>8.2832402234636877</v>
      </c>
      <c r="J251">
        <v>27</v>
      </c>
      <c r="K251" s="4">
        <v>29654</v>
      </c>
      <c r="L251" s="127">
        <v>7.4075905946031553E-3</v>
      </c>
      <c r="M251">
        <v>16</v>
      </c>
      <c r="N251">
        <v>15345</v>
      </c>
      <c r="O251">
        <v>4003191</v>
      </c>
    </row>
    <row r="252" spans="1:15" ht="15.5" x14ac:dyDescent="0.35">
      <c r="A252">
        <v>2025</v>
      </c>
      <c r="B252" t="s">
        <v>3</v>
      </c>
      <c r="C252" s="38" t="s">
        <v>66</v>
      </c>
      <c r="D252">
        <v>2</v>
      </c>
      <c r="E252" s="4">
        <v>10384.709999999999</v>
      </c>
      <c r="F252" s="123">
        <v>0.34223134839151265</v>
      </c>
      <c r="G252">
        <v>16</v>
      </c>
      <c r="H252" s="4">
        <v>904</v>
      </c>
      <c r="I252" s="123">
        <v>11.487511061946902</v>
      </c>
      <c r="J252">
        <v>13</v>
      </c>
      <c r="K252" s="4">
        <v>10384.709999999999</v>
      </c>
      <c r="L252" s="127">
        <v>6.9544303000634178E-3</v>
      </c>
      <c r="M252">
        <v>17</v>
      </c>
      <c r="N252">
        <v>5844</v>
      </c>
      <c r="O252">
        <v>1493251</v>
      </c>
    </row>
    <row r="253" spans="1:15" ht="15.5" x14ac:dyDescent="0.35">
      <c r="A253">
        <v>2025</v>
      </c>
      <c r="B253" t="s">
        <v>3</v>
      </c>
      <c r="C253" s="38" t="s">
        <v>87</v>
      </c>
      <c r="D253">
        <v>3</v>
      </c>
      <c r="E253" s="4">
        <v>33597.18</v>
      </c>
      <c r="F253" s="123">
        <v>0.22564874012786762</v>
      </c>
      <c r="G253">
        <v>22</v>
      </c>
      <c r="H253" s="4">
        <v>3721</v>
      </c>
      <c r="I253" s="123">
        <v>9.0290728298844396</v>
      </c>
      <c r="J253">
        <v>22</v>
      </c>
      <c r="K253" s="4">
        <v>33597.18</v>
      </c>
      <c r="L253" s="127">
        <v>6.4663806592797461E-3</v>
      </c>
      <c r="M253">
        <v>18</v>
      </c>
      <c r="N253">
        <v>13295</v>
      </c>
      <c r="O253">
        <v>5195670</v>
      </c>
    </row>
    <row r="254" spans="1:15" ht="15.5" x14ac:dyDescent="0.35">
      <c r="A254">
        <v>2025</v>
      </c>
      <c r="B254" t="s">
        <v>3</v>
      </c>
      <c r="C254" s="38" t="s">
        <v>82</v>
      </c>
      <c r="D254">
        <v>2</v>
      </c>
      <c r="E254" s="4">
        <v>11027</v>
      </c>
      <c r="F254" s="123">
        <v>0.34867503486750345</v>
      </c>
      <c r="G254">
        <v>15</v>
      </c>
      <c r="H254" s="4">
        <v>1824</v>
      </c>
      <c r="I254" s="123">
        <v>6.0455043859649127</v>
      </c>
      <c r="J254">
        <v>40</v>
      </c>
      <c r="K254" s="4">
        <v>11027</v>
      </c>
      <c r="L254" s="127">
        <v>5.6412373581185577E-3</v>
      </c>
      <c r="M254">
        <v>19</v>
      </c>
      <c r="N254">
        <v>5736</v>
      </c>
      <c r="O254">
        <v>1954713</v>
      </c>
    </row>
    <row r="255" spans="1:15" ht="15.5" x14ac:dyDescent="0.35">
      <c r="A255">
        <v>2025</v>
      </c>
      <c r="B255" t="s">
        <v>3</v>
      </c>
      <c r="C255" s="38" t="s">
        <v>46</v>
      </c>
      <c r="D255">
        <v>0</v>
      </c>
      <c r="E255" s="4">
        <v>20052</v>
      </c>
      <c r="F255" s="123">
        <v>0</v>
      </c>
      <c r="G255">
        <v>55</v>
      </c>
      <c r="H255" s="4">
        <v>0</v>
      </c>
      <c r="I255" s="123">
        <v>0</v>
      </c>
      <c r="J255">
        <v>54</v>
      </c>
      <c r="K255" s="4">
        <v>18382</v>
      </c>
      <c r="L255" s="127">
        <v>5.5646995464869765E-3</v>
      </c>
      <c r="M255">
        <v>20</v>
      </c>
      <c r="N255">
        <v>8008</v>
      </c>
      <c r="O255">
        <v>3303323</v>
      </c>
    </row>
    <row r="256" spans="1:15" ht="15.5" x14ac:dyDescent="0.35">
      <c r="A256">
        <v>2025</v>
      </c>
      <c r="B256" t="s">
        <v>3</v>
      </c>
      <c r="C256" s="38" t="s">
        <v>33</v>
      </c>
      <c r="D256">
        <v>2</v>
      </c>
      <c r="E256" s="4">
        <v>10709</v>
      </c>
      <c r="F256" s="123">
        <v>0.37537537537537535</v>
      </c>
      <c r="G256">
        <v>13</v>
      </c>
      <c r="H256" s="4">
        <v>967</v>
      </c>
      <c r="I256" s="123">
        <v>11.074457083764219</v>
      </c>
      <c r="J256">
        <v>15</v>
      </c>
      <c r="K256" s="4">
        <v>10709</v>
      </c>
      <c r="L256" s="127">
        <v>5.3331699866384398E-3</v>
      </c>
      <c r="M256">
        <v>21</v>
      </c>
      <c r="N256">
        <v>5328</v>
      </c>
      <c r="O256">
        <v>2007999</v>
      </c>
    </row>
    <row r="257" spans="1:15" ht="15.5" x14ac:dyDescent="0.35">
      <c r="A257">
        <v>2025</v>
      </c>
      <c r="B257" t="s">
        <v>3</v>
      </c>
      <c r="C257" s="38" t="s">
        <v>88</v>
      </c>
      <c r="D257">
        <v>1</v>
      </c>
      <c r="E257" s="4">
        <v>14279.12</v>
      </c>
      <c r="F257" s="123">
        <v>0.14949917775452234</v>
      </c>
      <c r="G257">
        <v>34</v>
      </c>
      <c r="H257" s="4">
        <v>4416</v>
      </c>
      <c r="I257" s="123">
        <v>3.2334963768115945</v>
      </c>
      <c r="J257">
        <v>45</v>
      </c>
      <c r="K257" s="4">
        <v>14279.12</v>
      </c>
      <c r="L257" s="127">
        <v>4.4987336292556688E-3</v>
      </c>
      <c r="M257">
        <v>22</v>
      </c>
      <c r="N257">
        <v>6689</v>
      </c>
      <c r="O257">
        <v>3174031</v>
      </c>
    </row>
    <row r="258" spans="1:15" ht="15.5" x14ac:dyDescent="0.35">
      <c r="A258">
        <v>2025</v>
      </c>
      <c r="B258" t="s">
        <v>3</v>
      </c>
      <c r="C258" s="38" t="s">
        <v>34</v>
      </c>
      <c r="D258">
        <v>4</v>
      </c>
      <c r="E258" s="4">
        <v>11045</v>
      </c>
      <c r="F258" s="123">
        <v>0.36409976333515381</v>
      </c>
      <c r="G258">
        <v>14</v>
      </c>
      <c r="H258" s="4">
        <v>1440</v>
      </c>
      <c r="I258" s="123">
        <v>7.6701388888888893</v>
      </c>
      <c r="J258">
        <v>33</v>
      </c>
      <c r="K258" s="4">
        <v>11045</v>
      </c>
      <c r="L258" s="127">
        <v>4.0267453179287692E-3</v>
      </c>
      <c r="M258">
        <v>23</v>
      </c>
      <c r="N258">
        <v>10986</v>
      </c>
      <c r="O258">
        <v>2742910</v>
      </c>
    </row>
    <row r="259" spans="1:15" ht="15.5" x14ac:dyDescent="0.35">
      <c r="A259">
        <v>2025</v>
      </c>
      <c r="B259" t="s">
        <v>3</v>
      </c>
      <c r="C259" s="38" t="s">
        <v>23</v>
      </c>
      <c r="D259">
        <v>1</v>
      </c>
      <c r="E259" s="4">
        <v>11851.92</v>
      </c>
      <c r="F259" s="123">
        <v>0.12004801920768308</v>
      </c>
      <c r="G259">
        <v>39</v>
      </c>
      <c r="H259" s="4">
        <v>2232</v>
      </c>
      <c r="I259" s="123">
        <v>5.31</v>
      </c>
      <c r="J259">
        <v>42</v>
      </c>
      <c r="K259" s="4">
        <v>11851.92</v>
      </c>
      <c r="L259" s="127">
        <v>3.7311148811478259E-3</v>
      </c>
      <c r="M259">
        <v>24</v>
      </c>
      <c r="N259">
        <v>8330</v>
      </c>
      <c r="O259">
        <v>3176509</v>
      </c>
    </row>
    <row r="260" spans="1:15" ht="15.5" x14ac:dyDescent="0.35">
      <c r="A260">
        <v>2025</v>
      </c>
      <c r="B260" t="s">
        <v>3</v>
      </c>
      <c r="C260" s="38" t="s">
        <v>89</v>
      </c>
      <c r="D260">
        <v>1</v>
      </c>
      <c r="E260" s="4">
        <v>5370</v>
      </c>
      <c r="F260" s="123">
        <v>0.18073377914332189</v>
      </c>
      <c r="G260">
        <v>25</v>
      </c>
      <c r="H260" s="4">
        <v>350</v>
      </c>
      <c r="I260" s="123">
        <v>15.342857142857143</v>
      </c>
      <c r="J260">
        <v>3</v>
      </c>
      <c r="K260" s="4">
        <v>5370</v>
      </c>
      <c r="L260" s="127">
        <v>3.5814110759639296E-3</v>
      </c>
      <c r="M260">
        <v>25</v>
      </c>
      <c r="N260">
        <v>5533</v>
      </c>
      <c r="O260">
        <v>1499409</v>
      </c>
    </row>
    <row r="261" spans="1:15" ht="15.5" x14ac:dyDescent="0.35">
      <c r="A261">
        <v>2025</v>
      </c>
      <c r="B261" t="s">
        <v>3</v>
      </c>
      <c r="C261" s="38" t="s">
        <v>61</v>
      </c>
      <c r="D261">
        <v>4</v>
      </c>
      <c r="E261" s="4">
        <v>19440</v>
      </c>
      <c r="F261" s="123">
        <v>0.30653689937926282</v>
      </c>
      <c r="G261">
        <v>18</v>
      </c>
      <c r="H261" s="4">
        <v>3240</v>
      </c>
      <c r="I261" s="123">
        <v>6</v>
      </c>
      <c r="J261">
        <v>41</v>
      </c>
      <c r="K261" s="4">
        <v>19440</v>
      </c>
      <c r="L261" s="127">
        <v>3.5482559154025699E-3</v>
      </c>
      <c r="M261">
        <v>26</v>
      </c>
      <c r="N261">
        <v>13049</v>
      </c>
      <c r="O261">
        <v>5478748</v>
      </c>
    </row>
    <row r="262" spans="1:15" ht="15.5" x14ac:dyDescent="0.35">
      <c r="A262">
        <v>2025</v>
      </c>
      <c r="B262" t="s">
        <v>3</v>
      </c>
      <c r="C262" s="38" t="s">
        <v>20</v>
      </c>
      <c r="D262">
        <v>2</v>
      </c>
      <c r="E262" s="4">
        <v>15555</v>
      </c>
      <c r="F262" s="123">
        <v>0.15345661014348194</v>
      </c>
      <c r="G262">
        <v>33</v>
      </c>
      <c r="H262" s="4">
        <v>2153</v>
      </c>
      <c r="I262" s="123">
        <v>7.22480260102183</v>
      </c>
      <c r="J262">
        <v>37</v>
      </c>
      <c r="K262" s="4">
        <v>15555</v>
      </c>
      <c r="L262" s="127">
        <v>3.5115680827696124E-3</v>
      </c>
      <c r="M262">
        <v>27</v>
      </c>
      <c r="N262">
        <v>13033</v>
      </c>
      <c r="O262">
        <v>4429645</v>
      </c>
    </row>
    <row r="263" spans="1:15" ht="15.5" x14ac:dyDescent="0.35">
      <c r="A263">
        <v>2025</v>
      </c>
      <c r="B263" t="s">
        <v>3</v>
      </c>
      <c r="C263" s="38" t="s">
        <v>30</v>
      </c>
      <c r="D263">
        <v>1</v>
      </c>
      <c r="E263" s="4">
        <v>5117</v>
      </c>
      <c r="F263" s="123">
        <v>6.7458175930922834E-2</v>
      </c>
      <c r="G263">
        <v>46</v>
      </c>
      <c r="H263" s="4">
        <v>595</v>
      </c>
      <c r="I263" s="123">
        <v>8.6</v>
      </c>
      <c r="J263">
        <v>26</v>
      </c>
      <c r="K263" s="4">
        <v>5117</v>
      </c>
      <c r="L263" s="127">
        <v>2.8266689057581847E-3</v>
      </c>
      <c r="M263">
        <v>28</v>
      </c>
      <c r="N263">
        <v>14824</v>
      </c>
      <c r="O263">
        <v>1810258</v>
      </c>
    </row>
    <row r="264" spans="1:15" ht="15.5" x14ac:dyDescent="0.35">
      <c r="A264">
        <v>2025</v>
      </c>
      <c r="B264" t="s">
        <v>3</v>
      </c>
      <c r="C264" s="38" t="s">
        <v>52</v>
      </c>
      <c r="D264">
        <v>4</v>
      </c>
      <c r="E264" s="4">
        <v>50728.22</v>
      </c>
      <c r="F264" s="123">
        <v>7.7804360934430383E-2</v>
      </c>
      <c r="G264">
        <v>42</v>
      </c>
      <c r="H264" s="4">
        <v>7140</v>
      </c>
      <c r="I264" s="123">
        <v>7.104792717086835</v>
      </c>
      <c r="J264">
        <v>38</v>
      </c>
      <c r="K264" s="4">
        <v>49560.82</v>
      </c>
      <c r="L264" s="127">
        <v>2.6691911181388355E-3</v>
      </c>
      <c r="M264">
        <v>29</v>
      </c>
      <c r="N264">
        <v>51411</v>
      </c>
      <c r="O264">
        <v>18567730</v>
      </c>
    </row>
    <row r="265" spans="1:15" ht="15.5" x14ac:dyDescent="0.35">
      <c r="A265">
        <v>2025</v>
      </c>
      <c r="B265" t="s">
        <v>3</v>
      </c>
      <c r="C265" s="38" t="s">
        <v>86</v>
      </c>
      <c r="D265">
        <v>3</v>
      </c>
      <c r="E265" s="4">
        <v>13999.52</v>
      </c>
      <c r="F265" s="123">
        <v>0.17647058823529413</v>
      </c>
      <c r="G265">
        <v>27</v>
      </c>
      <c r="H265" s="4">
        <v>1252.5</v>
      </c>
      <c r="I265" s="123">
        <v>11.177261477045908</v>
      </c>
      <c r="J265">
        <v>14</v>
      </c>
      <c r="K265" s="4">
        <v>13999.52</v>
      </c>
      <c r="L265" s="127">
        <v>2.6515512959238391E-3</v>
      </c>
      <c r="M265">
        <v>30</v>
      </c>
      <c r="N265">
        <v>17000</v>
      </c>
      <c r="O265">
        <v>5279747</v>
      </c>
    </row>
    <row r="266" spans="1:15" ht="15.5" x14ac:dyDescent="0.35">
      <c r="A266">
        <v>2025</v>
      </c>
      <c r="B266" t="s">
        <v>3</v>
      </c>
      <c r="C266" s="38" t="s">
        <v>81</v>
      </c>
      <c r="D266">
        <v>2</v>
      </c>
      <c r="E266" s="4">
        <v>7576.26</v>
      </c>
      <c r="F266" s="123">
        <v>0.15905837442341339</v>
      </c>
      <c r="G266">
        <v>32</v>
      </c>
      <c r="H266" s="4">
        <v>983</v>
      </c>
      <c r="I266" s="123">
        <v>7.7072838250254323</v>
      </c>
      <c r="J266">
        <v>32</v>
      </c>
      <c r="K266" s="4">
        <v>7072.26</v>
      </c>
      <c r="L266" s="127">
        <v>2.5724184463847611E-3</v>
      </c>
      <c r="M266">
        <v>31</v>
      </c>
      <c r="N266">
        <v>12574</v>
      </c>
      <c r="O266">
        <v>2749265</v>
      </c>
    </row>
    <row r="267" spans="1:15" ht="15.5" x14ac:dyDescent="0.35">
      <c r="A267">
        <v>2025</v>
      </c>
      <c r="B267" t="s">
        <v>3</v>
      </c>
      <c r="C267" s="38" t="s">
        <v>44</v>
      </c>
      <c r="D267">
        <v>4</v>
      </c>
      <c r="E267" s="4">
        <v>6012.08</v>
      </c>
      <c r="F267" s="123">
        <v>0.57912262921673663</v>
      </c>
      <c r="G267">
        <v>7</v>
      </c>
      <c r="H267" s="4">
        <v>512.5</v>
      </c>
      <c r="I267" s="123">
        <v>11.730887804878048</v>
      </c>
      <c r="J267">
        <v>12</v>
      </c>
      <c r="K267" s="4">
        <v>6012.08</v>
      </c>
      <c r="L267" s="127">
        <v>2.0280933747132642E-3</v>
      </c>
      <c r="M267">
        <v>32</v>
      </c>
      <c r="N267">
        <v>6907</v>
      </c>
      <c r="O267">
        <v>2964400</v>
      </c>
    </row>
    <row r="268" spans="1:15" ht="15.5" x14ac:dyDescent="0.35">
      <c r="A268">
        <v>2025</v>
      </c>
      <c r="B268" t="s">
        <v>3</v>
      </c>
      <c r="C268" s="38" t="s">
        <v>83</v>
      </c>
      <c r="D268">
        <v>9</v>
      </c>
      <c r="E268" s="4">
        <v>9315.06</v>
      </c>
      <c r="F268" s="123">
        <v>0.86521822726398778</v>
      </c>
      <c r="G268">
        <v>4</v>
      </c>
      <c r="H268" s="4">
        <v>1770</v>
      </c>
      <c r="I268" s="123">
        <v>5.2627457627118641</v>
      </c>
      <c r="J268">
        <v>43</v>
      </c>
      <c r="K268" s="4">
        <v>9315.06</v>
      </c>
      <c r="L268" s="127">
        <v>1.974490551863905E-3</v>
      </c>
      <c r="M268">
        <v>33</v>
      </c>
      <c r="N268">
        <v>10402</v>
      </c>
      <c r="O268">
        <v>4717703</v>
      </c>
    </row>
    <row r="269" spans="1:15" ht="15.5" x14ac:dyDescent="0.35">
      <c r="A269">
        <v>2025</v>
      </c>
      <c r="B269" t="s">
        <v>3</v>
      </c>
      <c r="C269" s="38" t="s">
        <v>67</v>
      </c>
      <c r="D269">
        <v>1</v>
      </c>
      <c r="E269" s="4">
        <v>7144.93</v>
      </c>
      <c r="F269" s="123">
        <v>7.4777536827936891E-2</v>
      </c>
      <c r="G269">
        <v>44</v>
      </c>
      <c r="H269" s="4">
        <v>667.5</v>
      </c>
      <c r="I269" s="123">
        <v>10.704014981273408</v>
      </c>
      <c r="J269">
        <v>17</v>
      </c>
      <c r="K269" s="4">
        <v>7144.93</v>
      </c>
      <c r="L269" s="127">
        <v>1.7016016407934947E-3</v>
      </c>
      <c r="M269">
        <v>34</v>
      </c>
      <c r="N269">
        <v>13373</v>
      </c>
      <c r="O269">
        <v>4198944</v>
      </c>
    </row>
    <row r="270" spans="1:15" ht="15.5" x14ac:dyDescent="0.35">
      <c r="A270">
        <v>2025</v>
      </c>
      <c r="B270" t="s">
        <v>3</v>
      </c>
      <c r="C270" s="38" t="s">
        <v>42</v>
      </c>
      <c r="D270">
        <v>1</v>
      </c>
      <c r="E270" s="4">
        <v>1209.92</v>
      </c>
      <c r="F270" s="123">
        <v>0.16531658125309967</v>
      </c>
      <c r="G270">
        <v>30</v>
      </c>
      <c r="H270" s="4">
        <v>90</v>
      </c>
      <c r="I270" s="123">
        <v>13.443555555555557</v>
      </c>
      <c r="J270">
        <v>6</v>
      </c>
      <c r="K270" s="4">
        <v>1209.92</v>
      </c>
      <c r="L270" s="127">
        <v>1.6553180951911883E-3</v>
      </c>
      <c r="M270">
        <v>35</v>
      </c>
      <c r="N270">
        <v>6049</v>
      </c>
      <c r="O270">
        <v>730929</v>
      </c>
    </row>
    <row r="271" spans="1:15" ht="15.5" x14ac:dyDescent="0.35">
      <c r="A271">
        <v>2025</v>
      </c>
      <c r="B271" t="s">
        <v>3</v>
      </c>
      <c r="C271" s="38" t="s">
        <v>26</v>
      </c>
      <c r="D271">
        <v>3</v>
      </c>
      <c r="E271" s="4">
        <v>6007.62</v>
      </c>
      <c r="F271" s="123">
        <v>0.23732299659837039</v>
      </c>
      <c r="G271">
        <v>21</v>
      </c>
      <c r="H271" s="4">
        <v>449</v>
      </c>
      <c r="I271" s="123">
        <v>13.379999999999999</v>
      </c>
      <c r="J271">
        <v>7</v>
      </c>
      <c r="K271" s="4">
        <v>6007.62</v>
      </c>
      <c r="L271" s="127">
        <v>1.4052412639363465E-3</v>
      </c>
      <c r="M271">
        <v>36</v>
      </c>
      <c r="N271">
        <v>12641</v>
      </c>
      <c r="O271">
        <v>4275152</v>
      </c>
    </row>
    <row r="272" spans="1:15" ht="15.5" x14ac:dyDescent="0.35">
      <c r="A272">
        <v>2025</v>
      </c>
      <c r="B272" t="s">
        <v>3</v>
      </c>
      <c r="C272" s="38" t="s">
        <v>69</v>
      </c>
      <c r="D272">
        <v>1</v>
      </c>
      <c r="E272" s="4">
        <v>3135.79</v>
      </c>
      <c r="F272" s="123">
        <v>0.2192982456140351</v>
      </c>
      <c r="G272">
        <v>23</v>
      </c>
      <c r="H272" s="4">
        <v>344.65</v>
      </c>
      <c r="I272" s="123">
        <v>9.0984767155084878</v>
      </c>
      <c r="J272">
        <v>21</v>
      </c>
      <c r="K272" s="4">
        <v>3135.79</v>
      </c>
      <c r="L272" s="127">
        <v>1.3646275809877588E-3</v>
      </c>
      <c r="M272">
        <v>37</v>
      </c>
      <c r="N272">
        <v>4560</v>
      </c>
      <c r="O272">
        <v>2297909</v>
      </c>
    </row>
    <row r="273" spans="1:15" ht="15.5" x14ac:dyDescent="0.35">
      <c r="A273">
        <v>2025</v>
      </c>
      <c r="B273" t="s">
        <v>3</v>
      </c>
      <c r="C273" s="38" t="s">
        <v>59</v>
      </c>
      <c r="D273">
        <v>1</v>
      </c>
      <c r="E273" s="4">
        <v>2952</v>
      </c>
      <c r="F273" s="123">
        <v>0.13500742540839744</v>
      </c>
      <c r="G273">
        <v>36</v>
      </c>
      <c r="H273" s="4">
        <v>246</v>
      </c>
      <c r="I273" s="123">
        <v>12</v>
      </c>
      <c r="J273">
        <v>11</v>
      </c>
      <c r="K273" s="4">
        <v>2952</v>
      </c>
      <c r="L273" s="127">
        <v>1.1636918676387225E-3</v>
      </c>
      <c r="M273">
        <v>38</v>
      </c>
      <c r="N273">
        <v>7407</v>
      </c>
      <c r="O273">
        <v>2536754</v>
      </c>
    </row>
    <row r="274" spans="1:15" ht="15.5" x14ac:dyDescent="0.35">
      <c r="A274">
        <v>2025</v>
      </c>
      <c r="B274" t="s">
        <v>3</v>
      </c>
      <c r="C274" s="38" t="s">
        <v>91</v>
      </c>
      <c r="D274">
        <v>2</v>
      </c>
      <c r="E274" s="4">
        <v>4985</v>
      </c>
      <c r="F274" s="123">
        <v>0.16930500296283754</v>
      </c>
      <c r="G274">
        <v>28</v>
      </c>
      <c r="H274" s="4">
        <v>574</v>
      </c>
      <c r="I274" s="123">
        <v>8.6846689895470384</v>
      </c>
      <c r="J274">
        <v>25</v>
      </c>
      <c r="K274" s="4">
        <v>3837</v>
      </c>
      <c r="L274" s="127">
        <v>1.155143232341843E-3</v>
      </c>
      <c r="M274">
        <v>39</v>
      </c>
      <c r="N274">
        <v>11813</v>
      </c>
      <c r="O274">
        <v>3321666</v>
      </c>
    </row>
    <row r="275" spans="1:15" ht="15.5" x14ac:dyDescent="0.35">
      <c r="A275">
        <v>2025</v>
      </c>
      <c r="B275" t="s">
        <v>3</v>
      </c>
      <c r="C275" s="38" t="s">
        <v>72</v>
      </c>
      <c r="D275">
        <v>1</v>
      </c>
      <c r="E275" s="4">
        <v>2701</v>
      </c>
      <c r="F275" s="123">
        <v>8.2270670505964621E-2</v>
      </c>
      <c r="G275">
        <v>41</v>
      </c>
      <c r="H275" s="4">
        <v>301</v>
      </c>
      <c r="I275" s="123">
        <v>8.9734219269102997</v>
      </c>
      <c r="J275">
        <v>23</v>
      </c>
      <c r="K275" s="4">
        <v>2400</v>
      </c>
      <c r="L275" s="127">
        <v>1.0935614745582922E-3</v>
      </c>
      <c r="M275">
        <v>40</v>
      </c>
      <c r="N275">
        <v>12155</v>
      </c>
      <c r="O275">
        <v>2194664</v>
      </c>
    </row>
    <row r="276" spans="1:15" ht="15.5" x14ac:dyDescent="0.35">
      <c r="A276">
        <v>2025</v>
      </c>
      <c r="B276" t="s">
        <v>3</v>
      </c>
      <c r="C276" s="38" t="s">
        <v>0</v>
      </c>
      <c r="D276">
        <v>5</v>
      </c>
      <c r="E276" s="4">
        <v>8250</v>
      </c>
      <c r="F276" s="123">
        <v>0.1673976363453748</v>
      </c>
      <c r="G276">
        <v>29</v>
      </c>
      <c r="H276" s="4">
        <v>550</v>
      </c>
      <c r="I276" s="123">
        <v>15</v>
      </c>
      <c r="J276">
        <v>4</v>
      </c>
      <c r="K276" s="4">
        <v>6600</v>
      </c>
      <c r="L276" s="127">
        <v>8.6505587146842584E-4</v>
      </c>
      <c r="M276">
        <v>41</v>
      </c>
      <c r="N276">
        <v>29869</v>
      </c>
      <c r="O276">
        <v>7629565</v>
      </c>
    </row>
    <row r="277" spans="1:15" ht="15.5" x14ac:dyDescent="0.35">
      <c r="A277">
        <v>2025</v>
      </c>
      <c r="B277" t="s">
        <v>3</v>
      </c>
      <c r="C277" s="38" t="s">
        <v>40</v>
      </c>
      <c r="D277">
        <v>2</v>
      </c>
      <c r="E277" s="4">
        <v>6039</v>
      </c>
      <c r="F277" s="123">
        <v>0.30945381401825778</v>
      </c>
      <c r="G277">
        <v>17</v>
      </c>
      <c r="H277" s="4">
        <v>155</v>
      </c>
      <c r="I277" s="123">
        <v>38.961290322580645</v>
      </c>
      <c r="J277">
        <v>1</v>
      </c>
      <c r="K277" s="4">
        <v>966</v>
      </c>
      <c r="L277" s="127">
        <v>7.6460224061700079E-4</v>
      </c>
      <c r="M277">
        <v>42</v>
      </c>
      <c r="N277">
        <v>6463</v>
      </c>
      <c r="O277">
        <v>1263402</v>
      </c>
    </row>
    <row r="278" spans="1:15" ht="15.5" x14ac:dyDescent="0.35">
      <c r="A278">
        <v>2025</v>
      </c>
      <c r="B278" t="s">
        <v>3</v>
      </c>
      <c r="C278" s="38" t="s">
        <v>73</v>
      </c>
      <c r="D278">
        <v>1</v>
      </c>
      <c r="E278" s="4">
        <v>3757.1</v>
      </c>
      <c r="F278" s="123">
        <v>3.821169277799006E-2</v>
      </c>
      <c r="G278">
        <v>47</v>
      </c>
      <c r="H278" s="4">
        <v>461</v>
      </c>
      <c r="I278" s="123">
        <v>8.1498915401301524</v>
      </c>
      <c r="J278">
        <v>29</v>
      </c>
      <c r="K278" s="4">
        <v>3757.1</v>
      </c>
      <c r="L278" s="127">
        <v>7.1971262833128811E-4</v>
      </c>
      <c r="M278">
        <v>43</v>
      </c>
      <c r="N278">
        <v>26170</v>
      </c>
      <c r="O278">
        <v>5220278</v>
      </c>
    </row>
    <row r="279" spans="1:15" ht="15.5" x14ac:dyDescent="0.35">
      <c r="A279">
        <v>2025</v>
      </c>
      <c r="B279" t="s">
        <v>3</v>
      </c>
      <c r="C279" s="38" t="s">
        <v>51</v>
      </c>
      <c r="D279">
        <v>1</v>
      </c>
      <c r="E279" s="4">
        <v>1294</v>
      </c>
      <c r="F279" s="123">
        <v>0.1391207568169171</v>
      </c>
      <c r="G279">
        <v>35</v>
      </c>
      <c r="H279" s="4">
        <v>160</v>
      </c>
      <c r="I279" s="123">
        <v>8.0875000000000004</v>
      </c>
      <c r="J279">
        <v>30</v>
      </c>
      <c r="K279" s="4">
        <v>1294</v>
      </c>
      <c r="L279" s="127">
        <v>5.875590056358442E-4</v>
      </c>
      <c r="M279">
        <v>44</v>
      </c>
      <c r="N279">
        <v>7188</v>
      </c>
      <c r="O279">
        <v>2202332</v>
      </c>
    </row>
    <row r="280" spans="1:15" ht="15.5" x14ac:dyDescent="0.35">
      <c r="A280">
        <v>2025</v>
      </c>
      <c r="B280" t="s">
        <v>3</v>
      </c>
      <c r="C280" s="38" t="s">
        <v>39</v>
      </c>
      <c r="D280">
        <v>1</v>
      </c>
      <c r="E280" s="4">
        <v>872.38</v>
      </c>
      <c r="F280" s="123">
        <v>0.12672665061462426</v>
      </c>
      <c r="G280">
        <v>38</v>
      </c>
      <c r="H280" s="4">
        <v>80.5</v>
      </c>
      <c r="I280" s="123">
        <v>10.837018633540373</v>
      </c>
      <c r="J280">
        <v>16</v>
      </c>
      <c r="K280" s="4">
        <v>872.38</v>
      </c>
      <c r="L280" s="127">
        <v>5.5055135283867986E-4</v>
      </c>
      <c r="M280">
        <v>45</v>
      </c>
      <c r="N280">
        <v>7891</v>
      </c>
      <c r="O280">
        <v>1584557</v>
      </c>
    </row>
    <row r="281" spans="1:15" ht="15.5" x14ac:dyDescent="0.35">
      <c r="A281">
        <v>2025</v>
      </c>
      <c r="B281" t="s">
        <v>3</v>
      </c>
      <c r="C281" s="38" t="s">
        <v>93</v>
      </c>
      <c r="D281">
        <v>1</v>
      </c>
      <c r="E281" s="4">
        <v>1222.01</v>
      </c>
      <c r="F281" s="123">
        <v>0.17943656917279743</v>
      </c>
      <c r="G281">
        <v>26</v>
      </c>
      <c r="H281" s="4">
        <v>172</v>
      </c>
      <c r="I281" s="123">
        <v>7.1047093023255812</v>
      </c>
      <c r="J281">
        <v>39</v>
      </c>
      <c r="K281" s="4">
        <v>977.77</v>
      </c>
      <c r="L281" s="127">
        <v>4.0475789329016005E-4</v>
      </c>
      <c r="M281">
        <v>46</v>
      </c>
      <c r="N281">
        <v>5573</v>
      </c>
      <c r="O281">
        <v>2415691</v>
      </c>
    </row>
    <row r="282" spans="1:15" ht="15.5" x14ac:dyDescent="0.35">
      <c r="A282">
        <v>2025</v>
      </c>
      <c r="B282" t="s">
        <v>3</v>
      </c>
      <c r="C282" s="38" t="s">
        <v>28</v>
      </c>
      <c r="D282">
        <v>1</v>
      </c>
      <c r="E282" s="4">
        <v>964.5</v>
      </c>
      <c r="F282" s="123">
        <v>0.11427265455376528</v>
      </c>
      <c r="G282">
        <v>40</v>
      </c>
      <c r="H282" s="4">
        <v>57.5</v>
      </c>
      <c r="I282" s="123">
        <v>16.77391304347826</v>
      </c>
      <c r="J282">
        <v>2</v>
      </c>
      <c r="K282" s="4">
        <v>849.5</v>
      </c>
      <c r="L282" s="127">
        <v>3.473411941340839E-4</v>
      </c>
      <c r="M282">
        <v>47</v>
      </c>
      <c r="N282">
        <v>8751</v>
      </c>
      <c r="O282">
        <v>2445722</v>
      </c>
    </row>
    <row r="283" spans="1:15" ht="15.5" x14ac:dyDescent="0.35">
      <c r="A283">
        <v>2025</v>
      </c>
      <c r="B283" t="s">
        <v>3</v>
      </c>
      <c r="C283" s="38" t="s">
        <v>22</v>
      </c>
      <c r="D283">
        <v>0</v>
      </c>
      <c r="E283" s="4">
        <v>0</v>
      </c>
      <c r="F283" s="123">
        <v>0</v>
      </c>
      <c r="G283">
        <v>48</v>
      </c>
      <c r="H283" s="4">
        <v>0</v>
      </c>
      <c r="I283" s="123">
        <v>0</v>
      </c>
      <c r="J283">
        <v>47</v>
      </c>
      <c r="K283" s="4">
        <v>0</v>
      </c>
      <c r="L283" s="127">
        <v>0</v>
      </c>
      <c r="M283">
        <v>48</v>
      </c>
      <c r="N283">
        <v>19128</v>
      </c>
      <c r="O283">
        <v>3586937</v>
      </c>
    </row>
    <row r="284" spans="1:15" ht="15.5" x14ac:dyDescent="0.35">
      <c r="A284">
        <v>2025</v>
      </c>
      <c r="B284" t="s">
        <v>3</v>
      </c>
      <c r="C284" s="38" t="s">
        <v>49</v>
      </c>
      <c r="D284">
        <v>0</v>
      </c>
      <c r="E284" s="4">
        <v>0</v>
      </c>
      <c r="F284" s="123">
        <v>0</v>
      </c>
      <c r="G284">
        <v>49</v>
      </c>
      <c r="H284" s="4">
        <v>0</v>
      </c>
      <c r="I284" s="123">
        <v>0</v>
      </c>
      <c r="J284">
        <v>48</v>
      </c>
      <c r="K284" s="4">
        <v>0</v>
      </c>
      <c r="L284" s="127">
        <v>0</v>
      </c>
      <c r="M284">
        <v>49</v>
      </c>
      <c r="N284">
        <v>6896</v>
      </c>
      <c r="O284">
        <v>2430455</v>
      </c>
    </row>
    <row r="285" spans="1:15" ht="15.5" x14ac:dyDescent="0.35">
      <c r="A285">
        <v>2025</v>
      </c>
      <c r="B285" t="s">
        <v>3</v>
      </c>
      <c r="C285" s="38" t="s">
        <v>37</v>
      </c>
      <c r="D285">
        <v>0</v>
      </c>
      <c r="E285" s="4">
        <v>0</v>
      </c>
      <c r="F285" s="123">
        <v>0</v>
      </c>
      <c r="G285">
        <v>50</v>
      </c>
      <c r="H285" s="4">
        <v>0</v>
      </c>
      <c r="I285" s="123">
        <v>0</v>
      </c>
      <c r="J285">
        <v>49</v>
      </c>
      <c r="K285" s="4">
        <v>0</v>
      </c>
      <c r="L285" s="127">
        <v>0</v>
      </c>
      <c r="M285">
        <v>50</v>
      </c>
      <c r="N285">
        <v>7844</v>
      </c>
      <c r="O285">
        <v>1791845</v>
      </c>
    </row>
    <row r="286" spans="1:15" ht="15.5" x14ac:dyDescent="0.35">
      <c r="A286">
        <v>2025</v>
      </c>
      <c r="B286" t="s">
        <v>3</v>
      </c>
      <c r="C286" s="38" t="s">
        <v>63</v>
      </c>
      <c r="D286">
        <v>0</v>
      </c>
      <c r="E286" s="4">
        <v>0</v>
      </c>
      <c r="F286" s="123">
        <v>0</v>
      </c>
      <c r="G286">
        <v>51</v>
      </c>
      <c r="H286" s="4">
        <v>0</v>
      </c>
      <c r="I286" s="123">
        <v>0</v>
      </c>
      <c r="J286">
        <v>50</v>
      </c>
      <c r="K286" s="4">
        <v>0</v>
      </c>
      <c r="L286" s="127">
        <v>0</v>
      </c>
      <c r="M286">
        <v>51</v>
      </c>
      <c r="N286">
        <v>5392</v>
      </c>
      <c r="O286">
        <v>721147</v>
      </c>
    </row>
    <row r="287" spans="1:15" ht="15.5" x14ac:dyDescent="0.35">
      <c r="A287">
        <v>2025</v>
      </c>
      <c r="B287" t="s">
        <v>3</v>
      </c>
      <c r="C287" s="38" t="s">
        <v>54</v>
      </c>
      <c r="D287">
        <v>0</v>
      </c>
      <c r="E287" s="4">
        <v>0</v>
      </c>
      <c r="F287" s="123">
        <v>0</v>
      </c>
      <c r="G287">
        <v>52</v>
      </c>
      <c r="H287" s="4">
        <v>0</v>
      </c>
      <c r="I287" s="123">
        <v>0</v>
      </c>
      <c r="J287">
        <v>51</v>
      </c>
      <c r="K287" s="4">
        <v>0</v>
      </c>
      <c r="L287" s="127">
        <v>0</v>
      </c>
      <c r="M287">
        <v>52</v>
      </c>
      <c r="N287">
        <v>4442</v>
      </c>
      <c r="O287">
        <v>830863</v>
      </c>
    </row>
    <row r="288" spans="1:15" ht="15.5" x14ac:dyDescent="0.35">
      <c r="A288">
        <v>2025</v>
      </c>
      <c r="B288" t="s">
        <v>3</v>
      </c>
      <c r="C288" s="38" t="s">
        <v>18</v>
      </c>
      <c r="D288">
        <v>0</v>
      </c>
      <c r="E288" s="4">
        <v>0</v>
      </c>
      <c r="F288" s="123">
        <v>0</v>
      </c>
      <c r="G288">
        <v>53</v>
      </c>
      <c r="H288" s="4">
        <v>0</v>
      </c>
      <c r="I288" s="123">
        <v>0</v>
      </c>
      <c r="J288">
        <v>52</v>
      </c>
      <c r="K288" s="4">
        <v>0</v>
      </c>
      <c r="L288" s="127">
        <v>0</v>
      </c>
      <c r="M288">
        <v>53</v>
      </c>
      <c r="N288">
        <v>3959</v>
      </c>
      <c r="O288">
        <v>984528</v>
      </c>
    </row>
    <row r="289" spans="1:15" ht="15.5" x14ac:dyDescent="0.35">
      <c r="A289">
        <v>2025</v>
      </c>
      <c r="B289" t="s">
        <v>3</v>
      </c>
      <c r="C289" s="38" t="s">
        <v>45</v>
      </c>
      <c r="D289">
        <v>0</v>
      </c>
      <c r="E289" s="4">
        <v>0</v>
      </c>
      <c r="F289" s="123">
        <v>0</v>
      </c>
      <c r="G289">
        <v>54</v>
      </c>
      <c r="H289" s="4">
        <v>0</v>
      </c>
      <c r="I289" s="123">
        <v>0</v>
      </c>
      <c r="J289">
        <v>53</v>
      </c>
      <c r="K289" s="4">
        <v>0</v>
      </c>
      <c r="L289" s="127">
        <v>0</v>
      </c>
      <c r="M289">
        <v>54</v>
      </c>
      <c r="N289">
        <v>4951</v>
      </c>
      <c r="O289">
        <v>1291651</v>
      </c>
    </row>
    <row r="290" spans="1:15" ht="15.5" x14ac:dyDescent="0.35">
      <c r="A290">
        <v>2025</v>
      </c>
      <c r="B290" t="s">
        <v>3</v>
      </c>
      <c r="C290" s="38" t="s">
        <v>60</v>
      </c>
      <c r="D290">
        <v>0</v>
      </c>
      <c r="E290" s="4">
        <v>0</v>
      </c>
      <c r="F290" s="123">
        <v>0</v>
      </c>
      <c r="G290">
        <v>56</v>
      </c>
      <c r="H290" s="4">
        <v>0</v>
      </c>
      <c r="I290" s="123">
        <v>0</v>
      </c>
      <c r="J290">
        <v>55</v>
      </c>
      <c r="K290" s="4">
        <v>0</v>
      </c>
      <c r="L290" s="127">
        <v>0</v>
      </c>
      <c r="M290">
        <v>55</v>
      </c>
      <c r="N290">
        <v>9173</v>
      </c>
      <c r="O290">
        <v>3445638</v>
      </c>
    </row>
    <row r="291" spans="1:15" ht="15.5" x14ac:dyDescent="0.35">
      <c r="A291">
        <v>2025</v>
      </c>
      <c r="B291" t="s">
        <v>3</v>
      </c>
      <c r="C291" s="38" t="s">
        <v>70</v>
      </c>
      <c r="D291">
        <v>0</v>
      </c>
      <c r="E291" s="4">
        <v>0</v>
      </c>
      <c r="F291" s="123">
        <v>0</v>
      </c>
      <c r="G291">
        <v>57</v>
      </c>
      <c r="H291" s="4">
        <v>0</v>
      </c>
      <c r="I291" s="123">
        <v>0</v>
      </c>
      <c r="J291">
        <v>56</v>
      </c>
      <c r="K291" s="4">
        <v>0</v>
      </c>
      <c r="L291" s="127">
        <v>0</v>
      </c>
      <c r="M291">
        <v>56</v>
      </c>
      <c r="N291">
        <v>5745</v>
      </c>
      <c r="O291">
        <v>1954457</v>
      </c>
    </row>
    <row r="292" spans="1:15" ht="15.5" x14ac:dyDescent="0.35">
      <c r="A292">
        <v>2025</v>
      </c>
      <c r="B292" t="s">
        <v>3</v>
      </c>
      <c r="C292" s="38" t="s">
        <v>50</v>
      </c>
      <c r="D292">
        <v>0</v>
      </c>
      <c r="E292" s="4">
        <v>0</v>
      </c>
      <c r="F292" s="123">
        <v>0</v>
      </c>
      <c r="G292">
        <v>58</v>
      </c>
      <c r="H292" s="4">
        <v>0</v>
      </c>
      <c r="I292" s="123">
        <v>0</v>
      </c>
      <c r="J292">
        <v>57</v>
      </c>
      <c r="K292" s="4">
        <v>0</v>
      </c>
      <c r="L292" s="127">
        <v>0</v>
      </c>
      <c r="M292">
        <v>57</v>
      </c>
      <c r="N292">
        <v>4712</v>
      </c>
      <c r="O292">
        <v>1578109</v>
      </c>
    </row>
    <row r="293" spans="1:15" ht="15.5" x14ac:dyDescent="0.35">
      <c r="A293">
        <v>2025</v>
      </c>
      <c r="B293" t="s">
        <v>3</v>
      </c>
      <c r="C293" s="38" t="s">
        <v>41</v>
      </c>
      <c r="D293">
        <v>0</v>
      </c>
      <c r="E293" s="4">
        <v>0</v>
      </c>
      <c r="F293" s="123">
        <v>0</v>
      </c>
      <c r="G293">
        <v>59</v>
      </c>
      <c r="H293" s="4">
        <v>0</v>
      </c>
      <c r="I293" s="123">
        <v>0</v>
      </c>
      <c r="J293">
        <v>58</v>
      </c>
      <c r="K293" s="4">
        <v>0</v>
      </c>
      <c r="L293" s="127">
        <v>0</v>
      </c>
      <c r="M293">
        <v>58</v>
      </c>
      <c r="N293">
        <v>2459</v>
      </c>
      <c r="O293">
        <v>822269</v>
      </c>
    </row>
    <row r="294" spans="1:15" ht="15.5" x14ac:dyDescent="0.35">
      <c r="A294">
        <v>2025</v>
      </c>
      <c r="B294" t="s">
        <v>3</v>
      </c>
      <c r="C294" s="38" t="s">
        <v>25</v>
      </c>
      <c r="D294">
        <v>0</v>
      </c>
      <c r="E294" s="4">
        <v>0</v>
      </c>
      <c r="F294" s="123">
        <v>0</v>
      </c>
      <c r="G294">
        <v>60</v>
      </c>
      <c r="H294" s="4">
        <v>0</v>
      </c>
      <c r="I294" s="123">
        <v>0</v>
      </c>
      <c r="J294">
        <v>59</v>
      </c>
      <c r="K294" s="4">
        <v>0</v>
      </c>
      <c r="L294" s="127">
        <v>0</v>
      </c>
      <c r="M294">
        <v>59</v>
      </c>
      <c r="N294">
        <v>8007</v>
      </c>
      <c r="O294">
        <v>1689036</v>
      </c>
    </row>
    <row r="295" spans="1:15" ht="15.5" x14ac:dyDescent="0.35">
      <c r="A295">
        <v>2025</v>
      </c>
      <c r="B295" t="s">
        <v>3</v>
      </c>
      <c r="C295" s="38" t="s">
        <v>74</v>
      </c>
      <c r="D295">
        <v>0</v>
      </c>
      <c r="E295" s="4">
        <v>0</v>
      </c>
      <c r="F295" s="123">
        <v>0</v>
      </c>
      <c r="G295">
        <v>61</v>
      </c>
      <c r="H295" s="4">
        <v>0</v>
      </c>
      <c r="I295" s="123">
        <v>0</v>
      </c>
      <c r="J295">
        <v>60</v>
      </c>
      <c r="K295" s="4">
        <v>0</v>
      </c>
      <c r="L295" s="127">
        <v>0</v>
      </c>
      <c r="M295">
        <v>60</v>
      </c>
      <c r="N295">
        <v>2655</v>
      </c>
      <c r="O295">
        <v>1218617</v>
      </c>
    </row>
    <row r="296" spans="1:15" ht="15.5" x14ac:dyDescent="0.35">
      <c r="A296">
        <v>2025</v>
      </c>
      <c r="B296" t="s">
        <v>3</v>
      </c>
      <c r="C296" s="38" t="s">
        <v>27</v>
      </c>
      <c r="D296">
        <v>0</v>
      </c>
      <c r="E296" s="4">
        <v>0</v>
      </c>
      <c r="F296" s="123">
        <v>0</v>
      </c>
      <c r="G296">
        <v>62</v>
      </c>
      <c r="H296" s="4">
        <v>0</v>
      </c>
      <c r="I296" s="123">
        <v>0</v>
      </c>
      <c r="J296">
        <v>61</v>
      </c>
      <c r="K296" s="4">
        <v>0</v>
      </c>
      <c r="L296" s="127">
        <v>0</v>
      </c>
      <c r="M296">
        <v>61</v>
      </c>
      <c r="N296">
        <v>16052</v>
      </c>
      <c r="O296">
        <v>4528190</v>
      </c>
    </row>
    <row r="297" spans="1:15" ht="15.5" x14ac:dyDescent="0.35">
      <c r="A297">
        <v>2025</v>
      </c>
      <c r="B297" t="s">
        <v>3</v>
      </c>
      <c r="C297" s="38" t="s">
        <v>47</v>
      </c>
      <c r="D297">
        <v>0</v>
      </c>
      <c r="E297" s="4">
        <v>0</v>
      </c>
      <c r="F297" s="123">
        <v>0</v>
      </c>
      <c r="G297">
        <v>63</v>
      </c>
      <c r="H297" s="4">
        <v>0</v>
      </c>
      <c r="I297" s="123">
        <v>0</v>
      </c>
      <c r="J297">
        <v>62</v>
      </c>
      <c r="K297" s="4">
        <v>0</v>
      </c>
      <c r="L297" s="127">
        <v>0</v>
      </c>
      <c r="M297">
        <v>62</v>
      </c>
      <c r="N297">
        <v>16812</v>
      </c>
      <c r="O297">
        <v>3709022</v>
      </c>
    </row>
    <row r="298" spans="1:15" ht="15.5" x14ac:dyDescent="0.35">
      <c r="A298">
        <v>2025</v>
      </c>
      <c r="B298" t="s">
        <v>3</v>
      </c>
      <c r="C298" s="38" t="s">
        <v>21</v>
      </c>
      <c r="D298">
        <v>0</v>
      </c>
      <c r="E298" s="4">
        <v>0</v>
      </c>
      <c r="F298" s="123">
        <v>0</v>
      </c>
      <c r="G298">
        <v>64</v>
      </c>
      <c r="H298" s="4">
        <v>0</v>
      </c>
      <c r="I298" s="123">
        <v>0</v>
      </c>
      <c r="J298">
        <v>63</v>
      </c>
      <c r="K298" s="4">
        <v>0</v>
      </c>
      <c r="L298" s="127">
        <v>0</v>
      </c>
      <c r="M298">
        <v>63</v>
      </c>
      <c r="N298">
        <v>3909</v>
      </c>
      <c r="O298">
        <v>730186</v>
      </c>
    </row>
    <row r="299" spans="1:15" ht="15.5" x14ac:dyDescent="0.35">
      <c r="A299">
        <v>2025</v>
      </c>
      <c r="B299" t="s">
        <v>3</v>
      </c>
      <c r="C299" s="38" t="s">
        <v>71</v>
      </c>
      <c r="D299">
        <v>0</v>
      </c>
      <c r="E299" s="4">
        <v>0</v>
      </c>
      <c r="F299" s="123">
        <v>0</v>
      </c>
      <c r="G299">
        <v>65</v>
      </c>
      <c r="H299" s="4">
        <v>0</v>
      </c>
      <c r="I299" s="123">
        <v>0</v>
      </c>
      <c r="J299">
        <v>64</v>
      </c>
      <c r="K299" s="4">
        <v>0</v>
      </c>
      <c r="L299" s="127">
        <v>0</v>
      </c>
      <c r="M299">
        <v>64</v>
      </c>
      <c r="N299">
        <v>4192</v>
      </c>
      <c r="O299">
        <v>1519959</v>
      </c>
    </row>
    <row r="300" spans="1:15" ht="15.5" x14ac:dyDescent="0.35">
      <c r="A300">
        <v>2025</v>
      </c>
      <c r="B300" t="s">
        <v>3</v>
      </c>
      <c r="C300" s="38" t="s">
        <v>43</v>
      </c>
      <c r="D300">
        <v>0</v>
      </c>
      <c r="E300" s="4">
        <v>0</v>
      </c>
      <c r="F300" s="123">
        <v>0</v>
      </c>
      <c r="G300">
        <v>66</v>
      </c>
      <c r="H300" s="4">
        <v>0</v>
      </c>
      <c r="I300" s="123">
        <v>0</v>
      </c>
      <c r="J300">
        <v>65</v>
      </c>
      <c r="K300" s="4">
        <v>0</v>
      </c>
      <c r="L300" s="127">
        <v>0</v>
      </c>
      <c r="M300">
        <v>65</v>
      </c>
      <c r="N300">
        <v>13754</v>
      </c>
      <c r="O300">
        <v>3982972</v>
      </c>
    </row>
    <row r="301" spans="1:15" ht="15.5" x14ac:dyDescent="0.35">
      <c r="A301">
        <v>2025</v>
      </c>
      <c r="B301" t="s">
        <v>3</v>
      </c>
      <c r="C301" s="38" t="s">
        <v>17</v>
      </c>
      <c r="D301">
        <v>0</v>
      </c>
      <c r="E301" s="4">
        <v>0</v>
      </c>
      <c r="F301" s="123">
        <v>0</v>
      </c>
      <c r="G301">
        <v>67</v>
      </c>
      <c r="H301" s="4">
        <v>0</v>
      </c>
      <c r="I301" s="123">
        <v>0</v>
      </c>
      <c r="J301">
        <v>66</v>
      </c>
      <c r="K301" s="4">
        <v>0</v>
      </c>
      <c r="L301" s="127">
        <v>0</v>
      </c>
      <c r="M301">
        <v>66</v>
      </c>
      <c r="N301">
        <v>6365</v>
      </c>
      <c r="O301">
        <v>1820941</v>
      </c>
    </row>
    <row r="302" spans="1:15" ht="15.5" x14ac:dyDescent="0.35">
      <c r="A302">
        <v>2025</v>
      </c>
      <c r="B302" t="s">
        <v>3</v>
      </c>
      <c r="C302" s="38" t="s">
        <v>19</v>
      </c>
      <c r="D302">
        <v>0</v>
      </c>
      <c r="E302" s="4">
        <v>0</v>
      </c>
      <c r="F302" s="123">
        <v>0</v>
      </c>
      <c r="G302">
        <v>68</v>
      </c>
      <c r="H302" s="4">
        <v>0</v>
      </c>
      <c r="I302" s="123">
        <v>0</v>
      </c>
      <c r="J302">
        <v>67</v>
      </c>
      <c r="K302" s="4">
        <v>0</v>
      </c>
      <c r="L302" s="127">
        <v>0</v>
      </c>
      <c r="M302">
        <v>67</v>
      </c>
      <c r="N302">
        <v>14624</v>
      </c>
      <c r="O302">
        <v>4375822</v>
      </c>
    </row>
    <row r="303" spans="1:15" ht="15.5" x14ac:dyDescent="0.35">
      <c r="A303">
        <v>2025</v>
      </c>
      <c r="B303" t="s">
        <v>3</v>
      </c>
      <c r="C303" s="38" t="s">
        <v>75</v>
      </c>
      <c r="D303">
        <v>0</v>
      </c>
      <c r="E303" s="4">
        <v>0</v>
      </c>
      <c r="F303" s="123">
        <v>0</v>
      </c>
      <c r="G303">
        <v>69</v>
      </c>
      <c r="H303" s="4">
        <v>0</v>
      </c>
      <c r="I303" s="123">
        <v>0</v>
      </c>
      <c r="J303">
        <v>68</v>
      </c>
      <c r="K303" s="4">
        <v>0</v>
      </c>
      <c r="L303" s="127">
        <v>0</v>
      </c>
      <c r="M303">
        <v>68</v>
      </c>
      <c r="N303">
        <v>11942</v>
      </c>
      <c r="O303">
        <v>3761859</v>
      </c>
    </row>
    <row r="304" spans="1:15" ht="15.5" x14ac:dyDescent="0.35">
      <c r="A304">
        <v>2025</v>
      </c>
      <c r="B304" t="s">
        <v>3</v>
      </c>
      <c r="C304" s="38" t="s">
        <v>53</v>
      </c>
      <c r="D304">
        <v>0</v>
      </c>
      <c r="E304" s="4">
        <v>0</v>
      </c>
      <c r="F304" s="123">
        <v>0</v>
      </c>
      <c r="G304">
        <v>70</v>
      </c>
      <c r="H304" s="4">
        <v>0</v>
      </c>
      <c r="I304" s="123">
        <v>0</v>
      </c>
      <c r="J304">
        <v>69</v>
      </c>
      <c r="K304" s="4">
        <v>0</v>
      </c>
      <c r="L304" s="127">
        <v>0</v>
      </c>
      <c r="M304">
        <v>69</v>
      </c>
      <c r="N304">
        <v>4219</v>
      </c>
      <c r="O304">
        <v>983655</v>
      </c>
    </row>
    <row r="305" spans="1:15" ht="15.5" x14ac:dyDescent="0.35">
      <c r="A305">
        <v>2025</v>
      </c>
      <c r="B305" t="s">
        <v>3</v>
      </c>
      <c r="C305" s="38" t="s">
        <v>16</v>
      </c>
      <c r="D305">
        <v>0</v>
      </c>
      <c r="E305" s="4">
        <v>0</v>
      </c>
      <c r="F305" s="123">
        <v>0</v>
      </c>
      <c r="G305">
        <v>71</v>
      </c>
      <c r="H305" s="4">
        <v>0</v>
      </c>
      <c r="I305" s="123">
        <v>0</v>
      </c>
      <c r="J305">
        <v>70</v>
      </c>
      <c r="K305" s="4">
        <v>0</v>
      </c>
      <c r="L305" s="127">
        <v>0</v>
      </c>
      <c r="M305">
        <v>70</v>
      </c>
      <c r="N305">
        <v>3909</v>
      </c>
      <c r="O305">
        <v>1218175</v>
      </c>
    </row>
    <row r="306" spans="1:15" ht="15.5" x14ac:dyDescent="0.35">
      <c r="A306">
        <v>2025</v>
      </c>
      <c r="B306" t="s">
        <v>3</v>
      </c>
      <c r="C306" s="38" t="s">
        <v>58</v>
      </c>
      <c r="D306">
        <v>0</v>
      </c>
      <c r="E306" s="4">
        <v>0</v>
      </c>
      <c r="F306" s="123">
        <v>0</v>
      </c>
      <c r="G306">
        <v>72</v>
      </c>
      <c r="H306" s="4">
        <v>0</v>
      </c>
      <c r="I306" s="123">
        <v>0</v>
      </c>
      <c r="J306">
        <v>71</v>
      </c>
      <c r="K306" s="4">
        <v>0</v>
      </c>
      <c r="L306" s="127">
        <v>0</v>
      </c>
      <c r="M306">
        <v>71</v>
      </c>
      <c r="N306">
        <v>7877</v>
      </c>
      <c r="O306">
        <v>3570157</v>
      </c>
    </row>
    <row r="307" spans="1:15" ht="15.5" x14ac:dyDescent="0.35">
      <c r="A307">
        <v>2025</v>
      </c>
      <c r="B307" t="s">
        <v>3</v>
      </c>
      <c r="C307" s="38" t="s">
        <v>57</v>
      </c>
      <c r="D307">
        <v>0</v>
      </c>
      <c r="E307" s="4">
        <v>0</v>
      </c>
      <c r="F307" s="123">
        <v>0</v>
      </c>
      <c r="G307">
        <v>73</v>
      </c>
      <c r="H307" s="4">
        <v>0</v>
      </c>
      <c r="I307" s="123">
        <v>0</v>
      </c>
      <c r="J307">
        <v>72</v>
      </c>
      <c r="K307" s="4">
        <v>0</v>
      </c>
      <c r="L307" s="127">
        <v>0</v>
      </c>
      <c r="M307">
        <v>72</v>
      </c>
      <c r="N307">
        <v>4935</v>
      </c>
      <c r="O307">
        <v>1442320</v>
      </c>
    </row>
    <row r="308" spans="1:15" ht="15.5" x14ac:dyDescent="0.35">
      <c r="A308">
        <v>2025</v>
      </c>
      <c r="B308" t="s">
        <v>3</v>
      </c>
      <c r="C308" s="38" t="s">
        <v>29</v>
      </c>
      <c r="D308">
        <v>0</v>
      </c>
      <c r="E308" s="4">
        <v>0</v>
      </c>
      <c r="F308" s="123">
        <v>0</v>
      </c>
      <c r="G308">
        <v>74</v>
      </c>
      <c r="H308" s="4">
        <v>0</v>
      </c>
      <c r="I308" s="123">
        <v>0</v>
      </c>
      <c r="J308">
        <v>73</v>
      </c>
      <c r="K308" s="4">
        <v>0</v>
      </c>
      <c r="L308" s="127">
        <v>0</v>
      </c>
      <c r="M308">
        <v>73</v>
      </c>
      <c r="N308">
        <v>4629</v>
      </c>
      <c r="O308">
        <v>1023820</v>
      </c>
    </row>
    <row r="309" spans="1:15" ht="15.5" x14ac:dyDescent="0.35">
      <c r="A309">
        <v>2025</v>
      </c>
      <c r="B309" t="s">
        <v>3</v>
      </c>
      <c r="C309" s="38" t="s">
        <v>35</v>
      </c>
      <c r="D309">
        <v>0</v>
      </c>
      <c r="E309" s="4">
        <v>0</v>
      </c>
      <c r="F309" s="123">
        <v>0</v>
      </c>
      <c r="G309">
        <v>75</v>
      </c>
      <c r="H309" s="4">
        <v>0</v>
      </c>
      <c r="I309" s="123">
        <v>0</v>
      </c>
      <c r="J309">
        <v>74</v>
      </c>
      <c r="K309" s="4">
        <v>0</v>
      </c>
      <c r="L309" s="127">
        <v>0</v>
      </c>
      <c r="M309">
        <v>74</v>
      </c>
      <c r="N309">
        <v>490</v>
      </c>
      <c r="O309">
        <v>384309</v>
      </c>
    </row>
    <row r="310" spans="1:15" ht="15.5" x14ac:dyDescent="0.35">
      <c r="A310">
        <v>2025</v>
      </c>
      <c r="B310" t="s">
        <v>3</v>
      </c>
      <c r="C310" s="38" t="s">
        <v>31</v>
      </c>
      <c r="D310">
        <v>0</v>
      </c>
      <c r="E310" s="4">
        <v>0</v>
      </c>
      <c r="F310" s="123">
        <v>0</v>
      </c>
      <c r="G310">
        <v>76</v>
      </c>
      <c r="H310" s="4">
        <v>0</v>
      </c>
      <c r="I310" s="123">
        <v>0</v>
      </c>
      <c r="J310">
        <v>75</v>
      </c>
      <c r="K310" s="4">
        <v>0</v>
      </c>
      <c r="L310" s="127">
        <v>0</v>
      </c>
      <c r="M310">
        <v>75</v>
      </c>
      <c r="N310">
        <v>4429</v>
      </c>
      <c r="O310">
        <v>2155056</v>
      </c>
    </row>
    <row r="311" spans="1:15" ht="15.5" x14ac:dyDescent="0.35">
      <c r="A311">
        <v>2025</v>
      </c>
      <c r="B311" t="s">
        <v>3</v>
      </c>
      <c r="C311" s="38" t="s">
        <v>48</v>
      </c>
      <c r="D311">
        <v>0</v>
      </c>
      <c r="E311" s="4">
        <v>0</v>
      </c>
      <c r="F311" s="123">
        <v>0</v>
      </c>
      <c r="G311">
        <v>77</v>
      </c>
      <c r="H311" s="4">
        <v>0</v>
      </c>
      <c r="I311" s="123">
        <v>0</v>
      </c>
      <c r="J311">
        <v>76</v>
      </c>
      <c r="K311" s="4">
        <v>0</v>
      </c>
      <c r="L311" s="127">
        <v>0</v>
      </c>
      <c r="M311">
        <v>76</v>
      </c>
      <c r="N311">
        <v>1561</v>
      </c>
      <c r="O311">
        <v>313896</v>
      </c>
    </row>
    <row r="312" spans="1:15" ht="15.5" x14ac:dyDescent="0.35">
      <c r="A312">
        <v>2025</v>
      </c>
      <c r="B312" t="s">
        <v>3</v>
      </c>
      <c r="C312" s="38" t="s">
        <v>68</v>
      </c>
      <c r="D312">
        <v>0</v>
      </c>
      <c r="E312" s="4">
        <v>0</v>
      </c>
      <c r="F312" s="123">
        <v>0</v>
      </c>
      <c r="G312">
        <v>78</v>
      </c>
      <c r="H312" s="4">
        <v>0</v>
      </c>
      <c r="I312" s="123">
        <v>0</v>
      </c>
      <c r="J312">
        <v>77</v>
      </c>
      <c r="K312" s="4">
        <v>0</v>
      </c>
      <c r="L312" s="127">
        <v>0</v>
      </c>
      <c r="M312">
        <v>77</v>
      </c>
      <c r="N312">
        <v>91</v>
      </c>
      <c r="O312">
        <v>7977</v>
      </c>
    </row>
    <row r="313" spans="1:15" ht="15.5" x14ac:dyDescent="0.35">
      <c r="A313">
        <v>2025</v>
      </c>
      <c r="B313" t="s">
        <v>3</v>
      </c>
      <c r="C313" s="38" t="s">
        <v>24</v>
      </c>
      <c r="D313">
        <v>1</v>
      </c>
      <c r="E313" s="4">
        <v>176.72</v>
      </c>
      <c r="F313" s="123">
        <v>0.21128248468201985</v>
      </c>
      <c r="G313">
        <v>24</v>
      </c>
      <c r="H313" s="4">
        <v>24</v>
      </c>
      <c r="I313" s="123">
        <v>7.3633333333333333</v>
      </c>
      <c r="J313">
        <v>36</v>
      </c>
      <c r="K313" s="4">
        <v>0</v>
      </c>
      <c r="L313" s="127">
        <v>0</v>
      </c>
      <c r="M313">
        <v>78</v>
      </c>
      <c r="N313">
        <v>4733</v>
      </c>
      <c r="O313">
        <v>2223897</v>
      </c>
    </row>
    <row r="314" spans="1:15" ht="15.5" x14ac:dyDescent="0.35">
      <c r="A314">
        <v>2025</v>
      </c>
      <c r="B314" s="95" t="s">
        <v>5</v>
      </c>
      <c r="C314" s="38" t="s">
        <v>76</v>
      </c>
      <c r="D314" s="111">
        <v>8560</v>
      </c>
      <c r="E314" s="106">
        <v>15169322</v>
      </c>
      <c r="F314" s="99">
        <v>18.914493672704133</v>
      </c>
      <c r="G314" s="97">
        <v>2</v>
      </c>
      <c r="H314" s="97"/>
      <c r="I314" s="99">
        <v>1772.1170560747664</v>
      </c>
      <c r="J314" s="97">
        <v>10</v>
      </c>
      <c r="K314" s="106">
        <v>15169322</v>
      </c>
      <c r="L314" s="102">
        <v>0.11336212282027944</v>
      </c>
      <c r="M314" s="97">
        <v>1</v>
      </c>
      <c r="N314" s="103">
        <v>452563</v>
      </c>
      <c r="O314" s="92">
        <v>133812967</v>
      </c>
    </row>
    <row r="315" spans="1:15" ht="15.5" x14ac:dyDescent="0.35">
      <c r="A315">
        <v>2025</v>
      </c>
      <c r="B315" s="95" t="s">
        <v>5</v>
      </c>
      <c r="C315" s="38" t="s">
        <v>30</v>
      </c>
      <c r="D315" s="111">
        <v>98</v>
      </c>
      <c r="E315" s="106">
        <v>161117.41</v>
      </c>
      <c r="F315" s="99">
        <v>6.6109012412304375</v>
      </c>
      <c r="G315" s="97">
        <v>30</v>
      </c>
      <c r="H315" s="97"/>
      <c r="I315" s="99">
        <v>1644.0552040816326</v>
      </c>
      <c r="J315" s="97">
        <v>12</v>
      </c>
      <c r="K315" s="106">
        <v>161117.41</v>
      </c>
      <c r="L315" s="102">
        <v>8.9002457108323788E-2</v>
      </c>
      <c r="M315" s="97">
        <v>2</v>
      </c>
      <c r="N315" s="103">
        <v>14824</v>
      </c>
      <c r="O315" s="92">
        <v>1810258</v>
      </c>
    </row>
    <row r="316" spans="1:15" ht="15.5" x14ac:dyDescent="0.35">
      <c r="A316">
        <v>2025</v>
      </c>
      <c r="B316" s="95" t="s">
        <v>5</v>
      </c>
      <c r="C316" s="38" t="s">
        <v>72</v>
      </c>
      <c r="D316" s="111">
        <v>41</v>
      </c>
      <c r="E316" s="106">
        <v>158777.70000000001</v>
      </c>
      <c r="F316" s="99">
        <v>3.3730974907445495</v>
      </c>
      <c r="G316" s="97">
        <v>60</v>
      </c>
      <c r="H316" s="97"/>
      <c r="I316" s="99">
        <v>3872.626829268293</v>
      </c>
      <c r="J316" s="97">
        <v>2</v>
      </c>
      <c r="K316" s="106">
        <v>158777.70000000001</v>
      </c>
      <c r="L316" s="102">
        <v>7.2347156557905912E-2</v>
      </c>
      <c r="M316" s="97">
        <v>3</v>
      </c>
      <c r="N316" s="103">
        <v>12155</v>
      </c>
      <c r="O316" s="92">
        <v>2194664</v>
      </c>
    </row>
    <row r="317" spans="1:15" ht="15.5" x14ac:dyDescent="0.35">
      <c r="A317">
        <v>2025</v>
      </c>
      <c r="B317" s="95" t="s">
        <v>5</v>
      </c>
      <c r="C317" s="38" t="s">
        <v>42</v>
      </c>
      <c r="D317" s="111">
        <v>40</v>
      </c>
      <c r="E317" s="106">
        <v>45326.559999999998</v>
      </c>
      <c r="F317" s="99">
        <v>6.6126632501239868</v>
      </c>
      <c r="G317" s="97">
        <v>29</v>
      </c>
      <c r="H317" s="97"/>
      <c r="I317" s="99">
        <v>1133.164</v>
      </c>
      <c r="J317" s="97">
        <v>18</v>
      </c>
      <c r="K317" s="106">
        <v>45326.559999999998</v>
      </c>
      <c r="L317" s="102">
        <v>6.20122611088081E-2</v>
      </c>
      <c r="M317" s="97">
        <v>4</v>
      </c>
      <c r="N317" s="103">
        <v>6049</v>
      </c>
      <c r="O317" s="92">
        <v>730929</v>
      </c>
    </row>
    <row r="318" spans="1:15" ht="15.5" x14ac:dyDescent="0.35">
      <c r="A318">
        <v>2025</v>
      </c>
      <c r="B318" s="95" t="s">
        <v>5</v>
      </c>
      <c r="C318" s="38" t="s">
        <v>27</v>
      </c>
      <c r="D318" s="111">
        <v>82</v>
      </c>
      <c r="E318" s="106">
        <v>246320.27000000002</v>
      </c>
      <c r="F318" s="99">
        <v>5.1083977074507851</v>
      </c>
      <c r="G318" s="97">
        <v>42</v>
      </c>
      <c r="H318" s="97"/>
      <c r="I318" s="99">
        <v>3003.9057317073175</v>
      </c>
      <c r="J318" s="97">
        <v>3</v>
      </c>
      <c r="K318" s="106">
        <v>235119.95</v>
      </c>
      <c r="L318" s="102">
        <v>5.1923605237412747E-2</v>
      </c>
      <c r="M318" s="97">
        <v>5</v>
      </c>
      <c r="N318" s="103">
        <v>16052</v>
      </c>
      <c r="O318" s="92">
        <v>4528190</v>
      </c>
    </row>
    <row r="319" spans="1:15" ht="15.5" x14ac:dyDescent="0.35">
      <c r="A319">
        <v>2025</v>
      </c>
      <c r="B319" s="95" t="s">
        <v>5</v>
      </c>
      <c r="C319" s="38" t="s">
        <v>81</v>
      </c>
      <c r="D319" s="111">
        <v>72</v>
      </c>
      <c r="E319" s="106">
        <v>140427</v>
      </c>
      <c r="F319" s="99">
        <v>5.7261014792428826</v>
      </c>
      <c r="G319" s="97">
        <v>35</v>
      </c>
      <c r="H319" s="97"/>
      <c r="I319" s="99">
        <v>1950.375</v>
      </c>
      <c r="J319" s="97">
        <v>9</v>
      </c>
      <c r="K319" s="106">
        <v>140427</v>
      </c>
      <c r="L319" s="102">
        <v>5.1078015396842431E-2</v>
      </c>
      <c r="M319" s="97">
        <v>6</v>
      </c>
      <c r="N319" s="103">
        <v>12574</v>
      </c>
      <c r="O319" s="92">
        <v>2749265</v>
      </c>
    </row>
    <row r="320" spans="1:15" ht="15.5" x14ac:dyDescent="0.35">
      <c r="A320">
        <v>2025</v>
      </c>
      <c r="B320" s="95" t="s">
        <v>5</v>
      </c>
      <c r="C320" s="38" t="s">
        <v>74</v>
      </c>
      <c r="D320" s="111">
        <v>42</v>
      </c>
      <c r="E320" s="106">
        <v>55170.400000000001</v>
      </c>
      <c r="F320" s="99">
        <v>15.819209039548022</v>
      </c>
      <c r="G320" s="97">
        <v>4</v>
      </c>
      <c r="H320" s="97"/>
      <c r="I320" s="99">
        <v>0</v>
      </c>
      <c r="J320" s="97">
        <v>60</v>
      </c>
      <c r="K320" s="106">
        <v>55170.400000000001</v>
      </c>
      <c r="L320" s="102">
        <v>4.52729610698029E-2</v>
      </c>
      <c r="M320" s="97">
        <v>7</v>
      </c>
      <c r="N320" s="103">
        <v>2655</v>
      </c>
      <c r="O320" s="92">
        <v>1218617</v>
      </c>
    </row>
    <row r="321" spans="1:15" ht="15.5" x14ac:dyDescent="0.35">
      <c r="A321">
        <v>2025</v>
      </c>
      <c r="B321" s="95" t="s">
        <v>5</v>
      </c>
      <c r="C321" s="38" t="s">
        <v>34</v>
      </c>
      <c r="D321" s="111">
        <v>42</v>
      </c>
      <c r="E321" s="106">
        <v>102179</v>
      </c>
      <c r="F321" s="99">
        <v>3.8230475150191157</v>
      </c>
      <c r="G321" s="97">
        <v>58</v>
      </c>
      <c r="H321" s="97"/>
      <c r="I321" s="99">
        <v>2432.8333333333335</v>
      </c>
      <c r="J321" s="97">
        <v>5</v>
      </c>
      <c r="K321" s="106">
        <v>102179</v>
      </c>
      <c r="L321" s="102">
        <v>3.7252042538763575E-2</v>
      </c>
      <c r="M321" s="97">
        <v>8</v>
      </c>
      <c r="N321" s="103">
        <v>10986</v>
      </c>
      <c r="O321" s="92">
        <v>2742910</v>
      </c>
    </row>
    <row r="322" spans="1:15" ht="15.5" x14ac:dyDescent="0.35">
      <c r="A322">
        <v>2025</v>
      </c>
      <c r="B322" s="95" t="s">
        <v>5</v>
      </c>
      <c r="C322" s="38" t="s">
        <v>84</v>
      </c>
      <c r="D322" s="111">
        <v>76</v>
      </c>
      <c r="E322" s="106">
        <v>193217</v>
      </c>
      <c r="F322" s="99">
        <v>5.0088973835101829</v>
      </c>
      <c r="G322" s="97">
        <v>43</v>
      </c>
      <c r="H322" s="97"/>
      <c r="I322" s="99">
        <v>2542.3289473684213</v>
      </c>
      <c r="J322" s="97">
        <v>4</v>
      </c>
      <c r="K322" s="106">
        <v>193217</v>
      </c>
      <c r="L322" s="102">
        <v>3.5562316463885434E-2</v>
      </c>
      <c r="M322" s="97">
        <v>9</v>
      </c>
      <c r="N322" s="103">
        <v>15173</v>
      </c>
      <c r="O322" s="92">
        <v>5433195</v>
      </c>
    </row>
    <row r="323" spans="1:15" ht="15.5" x14ac:dyDescent="0.35">
      <c r="A323">
        <v>2025</v>
      </c>
      <c r="B323" s="95" t="s">
        <v>5</v>
      </c>
      <c r="C323" s="38" t="s">
        <v>59</v>
      </c>
      <c r="D323" s="111">
        <v>41</v>
      </c>
      <c r="E323" s="106">
        <v>83000</v>
      </c>
      <c r="F323" s="99">
        <v>5.5353044417442963</v>
      </c>
      <c r="G323" s="97">
        <v>36</v>
      </c>
      <c r="H323" s="97"/>
      <c r="I323" s="99">
        <v>2024.3902439024391</v>
      </c>
      <c r="J323" s="97">
        <v>6</v>
      </c>
      <c r="K323" s="106">
        <v>83000</v>
      </c>
      <c r="L323" s="102">
        <v>3.2718978663283868E-2</v>
      </c>
      <c r="M323" s="97">
        <v>10</v>
      </c>
      <c r="N323" s="103">
        <v>7407</v>
      </c>
      <c r="O323" s="92">
        <v>2536754</v>
      </c>
    </row>
    <row r="324" spans="1:15" ht="15.5" x14ac:dyDescent="0.35">
      <c r="A324">
        <v>2025</v>
      </c>
      <c r="B324" s="95" t="s">
        <v>5</v>
      </c>
      <c r="C324" s="38" t="s">
        <v>17</v>
      </c>
      <c r="D324" s="111">
        <v>30</v>
      </c>
      <c r="E324" s="106">
        <v>58597</v>
      </c>
      <c r="F324" s="99">
        <v>4.713275726630008</v>
      </c>
      <c r="G324" s="97">
        <v>48</v>
      </c>
      <c r="H324" s="97"/>
      <c r="I324" s="99">
        <v>1953.2333333333333</v>
      </c>
      <c r="J324" s="97">
        <v>8</v>
      </c>
      <c r="K324" s="106">
        <v>58597</v>
      </c>
      <c r="L324" s="102">
        <v>3.2179515975531335E-2</v>
      </c>
      <c r="M324" s="97">
        <v>11</v>
      </c>
      <c r="N324" s="103">
        <v>6365</v>
      </c>
      <c r="O324" s="92">
        <v>1820941</v>
      </c>
    </row>
    <row r="325" spans="1:15" ht="15.5" x14ac:dyDescent="0.35">
      <c r="A325">
        <v>2025</v>
      </c>
      <c r="B325" s="95" t="s">
        <v>5</v>
      </c>
      <c r="C325" s="38" t="s">
        <v>73</v>
      </c>
      <c r="D325" s="111">
        <v>121</v>
      </c>
      <c r="E325" s="106">
        <v>164075.82</v>
      </c>
      <c r="F325" s="99">
        <v>4.623614826136798</v>
      </c>
      <c r="G325" s="97">
        <v>49</v>
      </c>
      <c r="H325" s="97"/>
      <c r="I325" s="99">
        <v>1355.9985123966942</v>
      </c>
      <c r="J325" s="97">
        <v>15</v>
      </c>
      <c r="K325" s="106">
        <v>164075.82</v>
      </c>
      <c r="L325" s="102">
        <v>3.1430475541724026E-2</v>
      </c>
      <c r="M325" s="97">
        <v>12</v>
      </c>
      <c r="N325" s="103">
        <v>26170</v>
      </c>
      <c r="O325" s="92">
        <v>5220278</v>
      </c>
    </row>
    <row r="326" spans="1:15" ht="15.5" x14ac:dyDescent="0.35">
      <c r="A326">
        <v>2025</v>
      </c>
      <c r="B326" s="95" t="s">
        <v>5</v>
      </c>
      <c r="C326" s="38" t="s">
        <v>38</v>
      </c>
      <c r="D326" s="111">
        <v>294</v>
      </c>
      <c r="E326" s="106">
        <v>308974.61</v>
      </c>
      <c r="F326" s="99">
        <v>9.0830449826989614</v>
      </c>
      <c r="G326" s="97">
        <v>14</v>
      </c>
      <c r="H326" s="97"/>
      <c r="I326" s="99">
        <v>1050.9340476190475</v>
      </c>
      <c r="J326" s="97">
        <v>19</v>
      </c>
      <c r="K326" s="106">
        <v>308974.61</v>
      </c>
      <c r="L326" s="102">
        <v>2.62637345543375E-2</v>
      </c>
      <c r="M326" s="97">
        <v>13</v>
      </c>
      <c r="N326" s="103">
        <v>32368</v>
      </c>
      <c r="O326" s="92">
        <v>11764306</v>
      </c>
    </row>
    <row r="327" spans="1:15" ht="15.5" x14ac:dyDescent="0.35">
      <c r="A327">
        <v>2025</v>
      </c>
      <c r="B327" s="95" t="s">
        <v>5</v>
      </c>
      <c r="C327" s="38" t="s">
        <v>51</v>
      </c>
      <c r="D327" s="111">
        <v>63</v>
      </c>
      <c r="E327" s="106">
        <v>55217</v>
      </c>
      <c r="F327" s="99">
        <v>8.7646076794657759</v>
      </c>
      <c r="G327" s="97">
        <v>17</v>
      </c>
      <c r="H327" s="97"/>
      <c r="I327" s="99">
        <v>876.46031746031747</v>
      </c>
      <c r="J327" s="97">
        <v>24</v>
      </c>
      <c r="K327" s="106">
        <v>55217</v>
      </c>
      <c r="L327" s="102">
        <v>2.5072059980057501E-2</v>
      </c>
      <c r="M327" s="97">
        <v>14</v>
      </c>
      <c r="N327" s="103">
        <v>7188</v>
      </c>
      <c r="O327" s="92">
        <v>2202332</v>
      </c>
    </row>
    <row r="328" spans="1:15" ht="15.5" x14ac:dyDescent="0.35">
      <c r="A328">
        <v>2025</v>
      </c>
      <c r="B328" s="95" t="s">
        <v>5</v>
      </c>
      <c r="C328" s="38" t="s">
        <v>39</v>
      </c>
      <c r="D328" s="111">
        <v>69</v>
      </c>
      <c r="E328" s="106">
        <v>38711.199999999997</v>
      </c>
      <c r="F328" s="99">
        <v>8.7441388924090742</v>
      </c>
      <c r="G328" s="97">
        <v>18</v>
      </c>
      <c r="H328" s="97"/>
      <c r="I328" s="99">
        <v>561.03188405797096</v>
      </c>
      <c r="J328" s="97">
        <v>35</v>
      </c>
      <c r="K328" s="106">
        <v>38711.199999999997</v>
      </c>
      <c r="L328" s="102">
        <v>2.4430298184287467E-2</v>
      </c>
      <c r="M328" s="97">
        <v>15</v>
      </c>
      <c r="N328" s="103">
        <v>7891</v>
      </c>
      <c r="O328" s="92">
        <v>1584557</v>
      </c>
    </row>
    <row r="329" spans="1:15" ht="15.5" x14ac:dyDescent="0.35">
      <c r="A329">
        <v>2025</v>
      </c>
      <c r="B329" s="95" t="s">
        <v>5</v>
      </c>
      <c r="C329" s="38" t="s">
        <v>91</v>
      </c>
      <c r="D329" s="111">
        <v>62</v>
      </c>
      <c r="E329" s="106">
        <v>75775</v>
      </c>
      <c r="F329" s="99">
        <v>5.2484550918479638</v>
      </c>
      <c r="G329" s="97">
        <v>40</v>
      </c>
      <c r="H329" s="97"/>
      <c r="I329" s="99">
        <v>1222.1774193548388</v>
      </c>
      <c r="J329" s="97">
        <v>17</v>
      </c>
      <c r="K329" s="106">
        <v>75775</v>
      </c>
      <c r="L329" s="102">
        <v>2.28123477796985E-2</v>
      </c>
      <c r="M329" s="97">
        <v>16</v>
      </c>
      <c r="N329" s="103">
        <v>11813</v>
      </c>
      <c r="O329" s="92">
        <v>3321666</v>
      </c>
    </row>
    <row r="330" spans="1:15" ht="15.5" x14ac:dyDescent="0.35">
      <c r="A330">
        <v>2025</v>
      </c>
      <c r="B330" s="95" t="s">
        <v>5</v>
      </c>
      <c r="C330" s="38" t="s">
        <v>92</v>
      </c>
      <c r="D330" s="111">
        <v>100</v>
      </c>
      <c r="E330" s="106">
        <v>68132.94</v>
      </c>
      <c r="F330" s="99">
        <v>9.8000784006272053</v>
      </c>
      <c r="G330" s="97">
        <v>11</v>
      </c>
      <c r="H330" s="97"/>
      <c r="I330" s="99">
        <v>681.32940000000008</v>
      </c>
      <c r="J330" s="97">
        <v>31</v>
      </c>
      <c r="K330" s="106">
        <v>68132.94</v>
      </c>
      <c r="L330" s="102">
        <v>2.2229133884214474E-2</v>
      </c>
      <c r="M330" s="97">
        <v>17</v>
      </c>
      <c r="N330" s="103">
        <v>10204</v>
      </c>
      <c r="O330" s="92">
        <v>3065029</v>
      </c>
    </row>
    <row r="331" spans="1:15" ht="15.5" x14ac:dyDescent="0.35">
      <c r="A331">
        <v>2025</v>
      </c>
      <c r="B331" s="95" t="s">
        <v>5</v>
      </c>
      <c r="C331" s="38" t="s">
        <v>88</v>
      </c>
      <c r="D331" s="111">
        <v>93</v>
      </c>
      <c r="E331" s="106">
        <v>67127.740000000005</v>
      </c>
      <c r="F331" s="99">
        <v>13.903423531170578</v>
      </c>
      <c r="G331" s="97">
        <v>6</v>
      </c>
      <c r="H331" s="97"/>
      <c r="I331" s="99">
        <v>721.80365591397856</v>
      </c>
      <c r="J331" s="97">
        <v>30</v>
      </c>
      <c r="K331" s="106">
        <v>67127.740000000005</v>
      </c>
      <c r="L331" s="102">
        <v>2.1149049899008548E-2</v>
      </c>
      <c r="M331" s="97">
        <v>18</v>
      </c>
      <c r="N331" s="103">
        <v>6689</v>
      </c>
      <c r="O331" s="92">
        <v>3174031</v>
      </c>
    </row>
    <row r="332" spans="1:15" ht="15.5" x14ac:dyDescent="0.35">
      <c r="A332">
        <v>2025</v>
      </c>
      <c r="B332" s="95" t="s">
        <v>5</v>
      </c>
      <c r="C332" s="38" t="s">
        <v>63</v>
      </c>
      <c r="D332" s="111">
        <v>22</v>
      </c>
      <c r="E332" s="106">
        <v>13946.51</v>
      </c>
      <c r="F332" s="99">
        <v>4.0801186943620182</v>
      </c>
      <c r="G332" s="97">
        <v>56</v>
      </c>
      <c r="H332" s="97"/>
      <c r="I332" s="99">
        <v>633.93227272727279</v>
      </c>
      <c r="J332" s="97">
        <v>32</v>
      </c>
      <c r="K332" s="106">
        <v>13946.51</v>
      </c>
      <c r="L332" s="102">
        <v>1.9339344128173591E-2</v>
      </c>
      <c r="M332" s="97">
        <v>19</v>
      </c>
      <c r="N332" s="103">
        <v>5392</v>
      </c>
      <c r="O332" s="92">
        <v>721147</v>
      </c>
    </row>
    <row r="333" spans="1:15" ht="15.5" x14ac:dyDescent="0.35">
      <c r="A333">
        <v>2025</v>
      </c>
      <c r="B333" s="95" t="s">
        <v>5</v>
      </c>
      <c r="C333" s="38" t="s">
        <v>70</v>
      </c>
      <c r="D333" s="111">
        <v>60</v>
      </c>
      <c r="E333" s="106">
        <v>37705</v>
      </c>
      <c r="F333" s="99">
        <v>10.443864229765014</v>
      </c>
      <c r="G333" s="97">
        <v>8</v>
      </c>
      <c r="H333" s="97"/>
      <c r="I333" s="99">
        <v>628.41666666666663</v>
      </c>
      <c r="J333" s="97">
        <v>33</v>
      </c>
      <c r="K333" s="106">
        <v>37705</v>
      </c>
      <c r="L333" s="102">
        <v>1.929180329881906E-2</v>
      </c>
      <c r="M333" s="97">
        <v>20</v>
      </c>
      <c r="N333" s="103">
        <v>5745</v>
      </c>
      <c r="O333" s="92">
        <v>1954457</v>
      </c>
    </row>
    <row r="334" spans="1:15" ht="15.5" x14ac:dyDescent="0.35">
      <c r="A334">
        <v>2025</v>
      </c>
      <c r="B334" s="95" t="s">
        <v>5</v>
      </c>
      <c r="C334" s="38" t="s">
        <v>36</v>
      </c>
      <c r="D334" s="111">
        <v>15</v>
      </c>
      <c r="E334" s="106">
        <v>15715.71</v>
      </c>
      <c r="F334" s="99">
        <v>2.0380434782608696</v>
      </c>
      <c r="G334" s="97">
        <v>67</v>
      </c>
      <c r="H334" s="97"/>
      <c r="I334" s="99">
        <v>1047.7139999999999</v>
      </c>
      <c r="J334" s="97">
        <v>20</v>
      </c>
      <c r="K334" s="106">
        <v>15715.71</v>
      </c>
      <c r="L334" s="102">
        <v>1.822774900079565E-2</v>
      </c>
      <c r="M334" s="97">
        <v>21</v>
      </c>
      <c r="N334" s="103">
        <v>7360</v>
      </c>
      <c r="O334" s="92">
        <v>862186</v>
      </c>
    </row>
    <row r="335" spans="1:15" ht="15.5" x14ac:dyDescent="0.35">
      <c r="A335">
        <v>2025</v>
      </c>
      <c r="B335" s="95" t="s">
        <v>5</v>
      </c>
      <c r="C335" s="38" t="s">
        <v>44</v>
      </c>
      <c r="D335" s="111">
        <v>34</v>
      </c>
      <c r="E335" s="106">
        <v>52942.1</v>
      </c>
      <c r="F335" s="99">
        <v>4.9225423483422617</v>
      </c>
      <c r="G335" s="97">
        <v>46</v>
      </c>
      <c r="H335" s="97"/>
      <c r="I335" s="99">
        <v>1557.120588235294</v>
      </c>
      <c r="J335" s="97">
        <v>13</v>
      </c>
      <c r="K335" s="106">
        <v>52942.1</v>
      </c>
      <c r="L335" s="102">
        <v>1.7859296990959384E-2</v>
      </c>
      <c r="M335" s="97">
        <v>22</v>
      </c>
      <c r="N335" s="103">
        <v>6907</v>
      </c>
      <c r="O335" s="92">
        <v>2964400</v>
      </c>
    </row>
    <row r="336" spans="1:15" ht="15.5" x14ac:dyDescent="0.35">
      <c r="A336">
        <v>2025</v>
      </c>
      <c r="B336" s="95" t="s">
        <v>5</v>
      </c>
      <c r="C336" s="38" t="s">
        <v>56</v>
      </c>
      <c r="D336" s="111">
        <v>52</v>
      </c>
      <c r="E336" s="106">
        <v>42293.56</v>
      </c>
      <c r="F336" s="99">
        <v>4.9904030710172744</v>
      </c>
      <c r="G336" s="97">
        <v>45</v>
      </c>
      <c r="H336" s="97"/>
      <c r="I336" s="99">
        <v>813.33769230769224</v>
      </c>
      <c r="J336" s="97">
        <v>28</v>
      </c>
      <c r="K336" s="106">
        <v>42293.56</v>
      </c>
      <c r="L336" s="102">
        <v>1.7383403514612709E-2</v>
      </c>
      <c r="M336" s="97">
        <v>23</v>
      </c>
      <c r="N336" s="103">
        <v>10420</v>
      </c>
      <c r="O336" s="92">
        <v>2432985</v>
      </c>
    </row>
    <row r="337" spans="1:15" ht="15.5" x14ac:dyDescent="0.35">
      <c r="A337">
        <v>2025</v>
      </c>
      <c r="B337" s="95" t="s">
        <v>5</v>
      </c>
      <c r="C337" s="38" t="s">
        <v>65</v>
      </c>
      <c r="D337" s="111">
        <v>65</v>
      </c>
      <c r="E337" s="106">
        <v>66200</v>
      </c>
      <c r="F337" s="99">
        <v>4.2359074617139134</v>
      </c>
      <c r="G337" s="97">
        <v>54</v>
      </c>
      <c r="H337" s="97"/>
      <c r="I337" s="99">
        <v>1018.4615384615385</v>
      </c>
      <c r="J337" s="97">
        <v>21</v>
      </c>
      <c r="K337" s="106">
        <v>66200</v>
      </c>
      <c r="L337" s="102">
        <v>1.6536807761608176E-2</v>
      </c>
      <c r="M337" s="97">
        <v>24</v>
      </c>
      <c r="N337" s="103">
        <v>15345</v>
      </c>
      <c r="O337" s="92">
        <v>4003191</v>
      </c>
    </row>
    <row r="338" spans="1:15" ht="15.5" x14ac:dyDescent="0.35">
      <c r="A338">
        <v>2025</v>
      </c>
      <c r="B338" s="95" t="s">
        <v>5</v>
      </c>
      <c r="C338" s="38" t="s">
        <v>86</v>
      </c>
      <c r="D338" s="111">
        <v>12</v>
      </c>
      <c r="E338" s="106">
        <v>81205.66</v>
      </c>
      <c r="F338" s="99">
        <v>0.70588235294117652</v>
      </c>
      <c r="G338" s="97">
        <v>72</v>
      </c>
      <c r="H338" s="97"/>
      <c r="I338" s="99">
        <v>6767.1383333333333</v>
      </c>
      <c r="J338" s="97">
        <v>1</v>
      </c>
      <c r="K338" s="106">
        <v>81205.66</v>
      </c>
      <c r="L338" s="102">
        <v>1.5380596835416547E-2</v>
      </c>
      <c r="M338" s="97">
        <v>25</v>
      </c>
      <c r="N338" s="103">
        <v>17000</v>
      </c>
      <c r="O338" s="92">
        <v>5279747</v>
      </c>
    </row>
    <row r="339" spans="1:15" ht="15.5" x14ac:dyDescent="0.35">
      <c r="A339">
        <v>2025</v>
      </c>
      <c r="B339" s="95" t="s">
        <v>5</v>
      </c>
      <c r="C339" s="38" t="s">
        <v>22</v>
      </c>
      <c r="D339" s="111">
        <v>23</v>
      </c>
      <c r="E339" s="106">
        <v>46091.46</v>
      </c>
      <c r="F339" s="99">
        <v>1.2024257632789628</v>
      </c>
      <c r="G339" s="97">
        <v>71</v>
      </c>
      <c r="H339" s="97"/>
      <c r="I339" s="99">
        <v>2003.9765217391305</v>
      </c>
      <c r="J339" s="97">
        <v>7</v>
      </c>
      <c r="K339" s="106">
        <v>46091.46</v>
      </c>
      <c r="L339" s="102">
        <v>1.2849810297755438E-2</v>
      </c>
      <c r="M339" s="97">
        <v>26</v>
      </c>
      <c r="N339" s="103">
        <v>19128</v>
      </c>
      <c r="O339" s="92">
        <v>3586937</v>
      </c>
    </row>
    <row r="340" spans="1:15" ht="15.5" x14ac:dyDescent="0.35">
      <c r="A340">
        <v>2025</v>
      </c>
      <c r="B340" s="95" t="s">
        <v>5</v>
      </c>
      <c r="C340" s="38" t="s">
        <v>87</v>
      </c>
      <c r="D340" s="111">
        <v>78</v>
      </c>
      <c r="E340" s="106">
        <v>65874</v>
      </c>
      <c r="F340" s="99">
        <v>5.8668672433245579</v>
      </c>
      <c r="G340" s="97">
        <v>33</v>
      </c>
      <c r="H340" s="97"/>
      <c r="I340" s="99">
        <v>844.53846153846155</v>
      </c>
      <c r="J340" s="97">
        <v>26</v>
      </c>
      <c r="K340" s="106">
        <v>65874</v>
      </c>
      <c r="L340" s="102">
        <v>1.2678634324350853E-2</v>
      </c>
      <c r="M340" s="97">
        <v>27</v>
      </c>
      <c r="N340" s="103">
        <v>13295</v>
      </c>
      <c r="O340" s="92">
        <v>5195670</v>
      </c>
    </row>
    <row r="341" spans="1:15" ht="15.5" x14ac:dyDescent="0.35">
      <c r="A341">
        <v>2025</v>
      </c>
      <c r="B341" s="95" t="s">
        <v>5</v>
      </c>
      <c r="C341" s="38" t="s">
        <v>40</v>
      </c>
      <c r="D341" s="111">
        <v>11</v>
      </c>
      <c r="E341" s="106">
        <v>15639</v>
      </c>
      <c r="F341" s="99">
        <v>1.7019959771004176</v>
      </c>
      <c r="G341" s="97">
        <v>68</v>
      </c>
      <c r="H341" s="97"/>
      <c r="I341" s="99">
        <v>1421.7272727272727</v>
      </c>
      <c r="J341" s="97">
        <v>14</v>
      </c>
      <c r="K341" s="106">
        <v>15639</v>
      </c>
      <c r="L341" s="102">
        <v>1.2378482858187656E-2</v>
      </c>
      <c r="M341" s="97">
        <v>28</v>
      </c>
      <c r="N341" s="103">
        <v>6463</v>
      </c>
      <c r="O341" s="92">
        <v>1263402</v>
      </c>
    </row>
    <row r="342" spans="1:15" ht="15.5" x14ac:dyDescent="0.35">
      <c r="A342">
        <v>2025</v>
      </c>
      <c r="B342" s="95" t="s">
        <v>5</v>
      </c>
      <c r="C342" s="38" t="s">
        <v>67</v>
      </c>
      <c r="D342" s="111">
        <v>61</v>
      </c>
      <c r="E342" s="106">
        <v>50887.77</v>
      </c>
      <c r="F342" s="99">
        <v>4.5614297465041496</v>
      </c>
      <c r="G342" s="97">
        <v>50</v>
      </c>
      <c r="H342" s="97"/>
      <c r="I342" s="99">
        <v>834.22573770491795</v>
      </c>
      <c r="J342" s="97">
        <v>27</v>
      </c>
      <c r="K342" s="106">
        <v>50887.77</v>
      </c>
      <c r="L342" s="102">
        <v>1.211918282310981E-2</v>
      </c>
      <c r="M342" s="97">
        <v>29</v>
      </c>
      <c r="N342" s="103">
        <v>13373</v>
      </c>
      <c r="O342" s="92">
        <v>4198944</v>
      </c>
    </row>
    <row r="343" spans="1:15" ht="15.5" x14ac:dyDescent="0.35">
      <c r="A343">
        <v>2025</v>
      </c>
      <c r="B343" s="95" t="s">
        <v>5</v>
      </c>
      <c r="C343" s="38" t="s">
        <v>25</v>
      </c>
      <c r="D343" s="111">
        <v>46</v>
      </c>
      <c r="E343" s="106">
        <v>18721.650000000001</v>
      </c>
      <c r="F343" s="99">
        <v>5.7449731484950668</v>
      </c>
      <c r="G343" s="97">
        <v>34</v>
      </c>
      <c r="H343" s="97"/>
      <c r="I343" s="99">
        <v>406.99239130434785</v>
      </c>
      <c r="J343" s="97">
        <v>40</v>
      </c>
      <c r="K343" s="106">
        <v>18721.650000000001</v>
      </c>
      <c r="L343" s="102">
        <v>1.1084222005925274E-2</v>
      </c>
      <c r="M343" s="97">
        <v>30</v>
      </c>
      <c r="N343" s="103">
        <v>8007</v>
      </c>
      <c r="O343" s="92">
        <v>1689036</v>
      </c>
    </row>
    <row r="344" spans="1:15" ht="15.5" x14ac:dyDescent="0.35">
      <c r="A344">
        <v>2025</v>
      </c>
      <c r="B344" s="95" t="s">
        <v>5</v>
      </c>
      <c r="C344" s="38" t="s">
        <v>79</v>
      </c>
      <c r="D344" s="111">
        <v>30</v>
      </c>
      <c r="E344" s="106">
        <v>25343</v>
      </c>
      <c r="F344" s="99">
        <v>2.1944261575597981</v>
      </c>
      <c r="G344" s="97">
        <v>65</v>
      </c>
      <c r="H344" s="97"/>
      <c r="I344" s="99">
        <v>844.76666666666665</v>
      </c>
      <c r="J344" s="97">
        <v>25</v>
      </c>
      <c r="K344" s="106">
        <v>25343</v>
      </c>
      <c r="L344" s="102">
        <v>1.020417613044982E-2</v>
      </c>
      <c r="M344" s="97">
        <v>31</v>
      </c>
      <c r="N344" s="103">
        <v>13671</v>
      </c>
      <c r="O344" s="92">
        <v>2483591</v>
      </c>
    </row>
    <row r="345" spans="1:15" ht="15.5" x14ac:dyDescent="0.35">
      <c r="A345">
        <v>2025</v>
      </c>
      <c r="B345" s="95" t="s">
        <v>5</v>
      </c>
      <c r="C345" s="38" t="s">
        <v>64</v>
      </c>
      <c r="D345" s="111">
        <v>84</v>
      </c>
      <c r="E345" s="106">
        <v>27293.07</v>
      </c>
      <c r="F345" s="99">
        <v>3.2514031352815951</v>
      </c>
      <c r="G345" s="97">
        <v>61</v>
      </c>
      <c r="H345" s="97"/>
      <c r="I345" s="99">
        <v>324.91750000000002</v>
      </c>
      <c r="J345" s="97">
        <v>43</v>
      </c>
      <c r="K345" s="106">
        <v>27293.07</v>
      </c>
      <c r="L345" s="102">
        <v>9.7200311974700131E-3</v>
      </c>
      <c r="M345" s="97">
        <v>32</v>
      </c>
      <c r="N345" s="103">
        <v>25835</v>
      </c>
      <c r="O345" s="92">
        <v>2807920</v>
      </c>
    </row>
    <row r="346" spans="1:15" ht="15.5" x14ac:dyDescent="0.35">
      <c r="A346">
        <v>2025</v>
      </c>
      <c r="B346" s="95" t="s">
        <v>5</v>
      </c>
      <c r="C346" s="38" t="s">
        <v>35</v>
      </c>
      <c r="D346" s="111">
        <v>4</v>
      </c>
      <c r="E346" s="106">
        <v>3735.1</v>
      </c>
      <c r="F346" s="99">
        <v>8.1632653061224492</v>
      </c>
      <c r="G346" s="97">
        <v>20</v>
      </c>
      <c r="H346" s="97"/>
      <c r="I346" s="99">
        <v>933.77499999999998</v>
      </c>
      <c r="J346" s="97">
        <v>22</v>
      </c>
      <c r="K346" s="106">
        <v>3735.1</v>
      </c>
      <c r="L346" s="102">
        <v>9.7190021571183609E-3</v>
      </c>
      <c r="M346" s="97">
        <v>33</v>
      </c>
      <c r="N346" s="103">
        <v>490</v>
      </c>
      <c r="O346" s="92">
        <v>384309</v>
      </c>
    </row>
    <row r="347" spans="1:15" ht="15.5" x14ac:dyDescent="0.35">
      <c r="A347">
        <v>2025</v>
      </c>
      <c r="B347" s="95" t="s">
        <v>5</v>
      </c>
      <c r="C347" s="38" t="s">
        <v>33</v>
      </c>
      <c r="D347" s="111">
        <v>85</v>
      </c>
      <c r="E347" s="106">
        <v>18682.84</v>
      </c>
      <c r="F347" s="99">
        <v>15.953453453453454</v>
      </c>
      <c r="G347" s="97">
        <v>3</v>
      </c>
      <c r="H347" s="97"/>
      <c r="I347" s="99">
        <v>219.79811764705883</v>
      </c>
      <c r="J347" s="97">
        <v>47</v>
      </c>
      <c r="K347" s="106">
        <v>18682.84</v>
      </c>
      <c r="L347" s="102">
        <v>9.3042078208206286E-3</v>
      </c>
      <c r="M347" s="97">
        <v>34</v>
      </c>
      <c r="N347" s="103">
        <v>5328</v>
      </c>
      <c r="O347" s="92">
        <v>2007999</v>
      </c>
    </row>
    <row r="348" spans="1:15" ht="15.5" x14ac:dyDescent="0.35">
      <c r="A348">
        <v>2025</v>
      </c>
      <c r="B348" s="95" t="s">
        <v>5</v>
      </c>
      <c r="C348" s="38" t="s">
        <v>23</v>
      </c>
      <c r="D348" s="111">
        <v>54</v>
      </c>
      <c r="E348" s="106">
        <v>27686.87</v>
      </c>
      <c r="F348" s="99">
        <v>6.4825930372148859</v>
      </c>
      <c r="G348" s="97">
        <v>31</v>
      </c>
      <c r="H348" s="97"/>
      <c r="I348" s="99">
        <v>512.71981481481475</v>
      </c>
      <c r="J348" s="97">
        <v>36</v>
      </c>
      <c r="K348" s="106">
        <v>27686.87</v>
      </c>
      <c r="L348" s="102">
        <v>8.7161314512252275E-3</v>
      </c>
      <c r="M348" s="97">
        <v>35</v>
      </c>
      <c r="N348" s="103">
        <v>8330</v>
      </c>
      <c r="O348" s="92">
        <v>3176509</v>
      </c>
    </row>
    <row r="349" spans="1:15" ht="15.5" x14ac:dyDescent="0.35">
      <c r="A349">
        <v>2025</v>
      </c>
      <c r="B349" s="95" t="s">
        <v>5</v>
      </c>
      <c r="C349" s="38" t="s">
        <v>58</v>
      </c>
      <c r="D349" s="111">
        <v>71</v>
      </c>
      <c r="E349" s="106">
        <v>30000</v>
      </c>
      <c r="F349" s="99">
        <v>9.0135838517201989</v>
      </c>
      <c r="G349" s="97">
        <v>15</v>
      </c>
      <c r="H349" s="97"/>
      <c r="I349" s="99">
        <v>422.53521126760563</v>
      </c>
      <c r="J349" s="97">
        <v>39</v>
      </c>
      <c r="K349" s="106">
        <v>30000</v>
      </c>
      <c r="L349" s="102">
        <v>8.4029918012008993E-3</v>
      </c>
      <c r="M349" s="97">
        <v>36</v>
      </c>
      <c r="N349" s="103">
        <v>7877</v>
      </c>
      <c r="O349" s="92">
        <v>3570157</v>
      </c>
    </row>
    <row r="350" spans="1:15" ht="15.5" x14ac:dyDescent="0.35">
      <c r="A350">
        <v>2025</v>
      </c>
      <c r="B350" s="95" t="s">
        <v>5</v>
      </c>
      <c r="C350" s="38" t="s">
        <v>93</v>
      </c>
      <c r="D350" s="111">
        <v>62</v>
      </c>
      <c r="E350" s="106">
        <v>20160</v>
      </c>
      <c r="F350" s="99">
        <v>11.125067288713439</v>
      </c>
      <c r="G350" s="97">
        <v>7</v>
      </c>
      <c r="H350" s="97"/>
      <c r="I350" s="99">
        <v>325.16129032258067</v>
      </c>
      <c r="J350" s="97">
        <v>42</v>
      </c>
      <c r="K350" s="106">
        <v>20160</v>
      </c>
      <c r="L350" s="102">
        <v>8.3454382203684164E-3</v>
      </c>
      <c r="M350" s="97">
        <v>37</v>
      </c>
      <c r="N350" s="103">
        <v>5573</v>
      </c>
      <c r="O350" s="92">
        <v>2415691</v>
      </c>
    </row>
    <row r="351" spans="1:15" ht="15.5" x14ac:dyDescent="0.35">
      <c r="A351">
        <v>2025</v>
      </c>
      <c r="B351" s="95" t="s">
        <v>5</v>
      </c>
      <c r="C351" s="38" t="s">
        <v>55</v>
      </c>
      <c r="D351" s="111">
        <v>32</v>
      </c>
      <c r="E351" s="106">
        <v>15854.45</v>
      </c>
      <c r="F351" s="99">
        <v>5.2244897959183669</v>
      </c>
      <c r="G351" s="97">
        <v>41</v>
      </c>
      <c r="H351" s="97"/>
      <c r="I351" s="99">
        <v>495.45156250000002</v>
      </c>
      <c r="J351" s="97">
        <v>37</v>
      </c>
      <c r="K351" s="106">
        <v>15854.45</v>
      </c>
      <c r="L351" s="102">
        <v>8.2304427410219913E-3</v>
      </c>
      <c r="M351" s="97">
        <v>38</v>
      </c>
      <c r="N351" s="103">
        <v>6125</v>
      </c>
      <c r="O351" s="92">
        <v>1926318</v>
      </c>
    </row>
    <row r="352" spans="1:15" ht="15.5" x14ac:dyDescent="0.35">
      <c r="A352">
        <v>2025</v>
      </c>
      <c r="B352" s="95" t="s">
        <v>5</v>
      </c>
      <c r="C352" s="38" t="s">
        <v>52</v>
      </c>
      <c r="D352" s="111">
        <v>225</v>
      </c>
      <c r="E352" s="106">
        <v>128257.24</v>
      </c>
      <c r="F352" s="99">
        <v>4.3764953025617084</v>
      </c>
      <c r="G352" s="97">
        <v>52</v>
      </c>
      <c r="H352" s="97"/>
      <c r="I352" s="99">
        <v>570.03217777777775</v>
      </c>
      <c r="J352" s="97">
        <v>34</v>
      </c>
      <c r="K352" s="106">
        <v>128257.24</v>
      </c>
      <c r="L352" s="102">
        <v>6.9075347390337967E-3</v>
      </c>
      <c r="M352" s="97">
        <v>39</v>
      </c>
      <c r="N352" s="103">
        <v>51411</v>
      </c>
      <c r="O352" s="92">
        <v>18567730</v>
      </c>
    </row>
    <row r="353" spans="1:15" ht="15.5" x14ac:dyDescent="0.35">
      <c r="A353">
        <v>2025</v>
      </c>
      <c r="B353" s="95" t="s">
        <v>5</v>
      </c>
      <c r="C353" s="38" t="s">
        <v>16</v>
      </c>
      <c r="D353" s="111">
        <v>5</v>
      </c>
      <c r="E353" s="106">
        <v>8340</v>
      </c>
      <c r="F353" s="99">
        <v>1.2790995139421848</v>
      </c>
      <c r="G353" s="97">
        <v>70</v>
      </c>
      <c r="H353" s="97"/>
      <c r="I353" s="99">
        <v>1668</v>
      </c>
      <c r="J353" s="97">
        <v>11</v>
      </c>
      <c r="K353" s="106">
        <v>8340</v>
      </c>
      <c r="L353" s="102">
        <v>6.8463069755987441E-3</v>
      </c>
      <c r="M353" s="97">
        <v>40</v>
      </c>
      <c r="N353" s="103">
        <v>3909</v>
      </c>
      <c r="O353" s="92">
        <v>1218175</v>
      </c>
    </row>
    <row r="354" spans="1:15" ht="15.5" x14ac:dyDescent="0.35">
      <c r="A354">
        <v>2025</v>
      </c>
      <c r="B354" s="95" t="s">
        <v>5</v>
      </c>
      <c r="C354" s="38" t="s">
        <v>61</v>
      </c>
      <c r="D354" s="111">
        <v>116</v>
      </c>
      <c r="E354" s="106">
        <v>29751.7</v>
      </c>
      <c r="F354" s="99">
        <v>8.8895700819986203</v>
      </c>
      <c r="G354" s="97">
        <v>16</v>
      </c>
      <c r="H354" s="97"/>
      <c r="I354" s="99">
        <v>256.48017241379313</v>
      </c>
      <c r="J354" s="97">
        <v>46</v>
      </c>
      <c r="K354" s="106">
        <v>29751.7</v>
      </c>
      <c r="L354" s="102">
        <v>5.4303829999116588E-3</v>
      </c>
      <c r="M354" s="97">
        <v>41</v>
      </c>
      <c r="N354" s="103">
        <v>13049</v>
      </c>
      <c r="O354" s="92">
        <v>5478748</v>
      </c>
    </row>
    <row r="355" spans="1:15" ht="15.5" x14ac:dyDescent="0.35">
      <c r="A355">
        <v>2025</v>
      </c>
      <c r="B355" s="95" t="s">
        <v>5</v>
      </c>
      <c r="C355" s="38" t="s">
        <v>82</v>
      </c>
      <c r="D355" s="111">
        <v>38</v>
      </c>
      <c r="E355" s="106">
        <v>10003</v>
      </c>
      <c r="F355" s="99">
        <v>6.6248256624825661</v>
      </c>
      <c r="G355" s="97">
        <v>28</v>
      </c>
      <c r="H355" s="97"/>
      <c r="I355" s="99">
        <v>263.23684210526318</v>
      </c>
      <c r="J355" s="97">
        <v>45</v>
      </c>
      <c r="K355" s="106">
        <v>10003</v>
      </c>
      <c r="L355" s="102">
        <v>5.1173752873183943E-3</v>
      </c>
      <c r="M355" s="97">
        <v>42</v>
      </c>
      <c r="N355" s="103">
        <v>5736</v>
      </c>
      <c r="O355" s="92">
        <v>1954713</v>
      </c>
    </row>
    <row r="356" spans="1:15" ht="15.5" x14ac:dyDescent="0.35">
      <c r="A356">
        <v>2025</v>
      </c>
      <c r="B356" s="95" t="s">
        <v>5</v>
      </c>
      <c r="C356" s="38" t="s">
        <v>46</v>
      </c>
      <c r="D356" s="111">
        <v>44</v>
      </c>
      <c r="E356" s="106">
        <v>16337</v>
      </c>
      <c r="F356" s="99">
        <v>5.4945054945054945</v>
      </c>
      <c r="G356" s="97">
        <v>37</v>
      </c>
      <c r="H356" s="97"/>
      <c r="I356" s="99">
        <v>371.29545454545456</v>
      </c>
      <c r="J356" s="97">
        <v>41</v>
      </c>
      <c r="K356" s="106">
        <v>16337</v>
      </c>
      <c r="L356" s="102">
        <v>4.9456259651266318E-3</v>
      </c>
      <c r="M356" s="97">
        <v>43</v>
      </c>
      <c r="N356" s="103">
        <v>8008</v>
      </c>
      <c r="O356" s="92">
        <v>3303323</v>
      </c>
    </row>
    <row r="357" spans="1:15" ht="15.5" x14ac:dyDescent="0.35">
      <c r="A357">
        <v>2025</v>
      </c>
      <c r="B357" s="95" t="s">
        <v>5</v>
      </c>
      <c r="C357" s="38" t="s">
        <v>32</v>
      </c>
      <c r="D357" s="111">
        <v>20</v>
      </c>
      <c r="E357" s="106">
        <v>6167.84</v>
      </c>
      <c r="F357" s="99">
        <v>3.134796238244514</v>
      </c>
      <c r="G357" s="97">
        <v>62</v>
      </c>
      <c r="H357" s="97"/>
      <c r="I357" s="99">
        <v>308.392</v>
      </c>
      <c r="J357" s="97">
        <v>44</v>
      </c>
      <c r="K357" s="106">
        <v>6167.84</v>
      </c>
      <c r="L357" s="102">
        <v>4.7483640506874834E-3</v>
      </c>
      <c r="M357" s="97">
        <v>44</v>
      </c>
      <c r="N357" s="103">
        <v>6380</v>
      </c>
      <c r="O357" s="92">
        <v>1298940</v>
      </c>
    </row>
    <row r="358" spans="1:15" ht="15.5" x14ac:dyDescent="0.35">
      <c r="A358">
        <v>2025</v>
      </c>
      <c r="B358" s="95" t="s">
        <v>5</v>
      </c>
      <c r="C358" s="38" t="s">
        <v>48</v>
      </c>
      <c r="D358" s="111">
        <v>1</v>
      </c>
      <c r="E358" s="106">
        <v>1309</v>
      </c>
      <c r="F358" s="99">
        <v>0.64061499039077507</v>
      </c>
      <c r="G358" s="97">
        <v>74</v>
      </c>
      <c r="H358" s="97"/>
      <c r="I358" s="99">
        <v>1309</v>
      </c>
      <c r="J358" s="97">
        <v>16</v>
      </c>
      <c r="K358" s="106">
        <v>1309</v>
      </c>
      <c r="L358" s="102">
        <v>4.1701710120549485E-3</v>
      </c>
      <c r="M358" s="97">
        <v>45</v>
      </c>
      <c r="N358" s="103">
        <v>1561</v>
      </c>
      <c r="O358" s="92">
        <v>313896</v>
      </c>
    </row>
    <row r="359" spans="1:15" ht="15.5" x14ac:dyDescent="0.35">
      <c r="A359">
        <v>2025</v>
      </c>
      <c r="B359" s="95" t="s">
        <v>5</v>
      </c>
      <c r="C359" s="38" t="s">
        <v>66</v>
      </c>
      <c r="D359" s="111">
        <v>8</v>
      </c>
      <c r="E359" s="106">
        <v>5999.64</v>
      </c>
      <c r="F359" s="99">
        <v>1.3689253935660506</v>
      </c>
      <c r="G359" s="97">
        <v>69</v>
      </c>
      <c r="H359" s="97"/>
      <c r="I359" s="99">
        <v>749.95500000000004</v>
      </c>
      <c r="J359" s="97">
        <v>29</v>
      </c>
      <c r="K359" s="106">
        <v>5999.64</v>
      </c>
      <c r="L359" s="102">
        <v>4.0178375905993036E-3</v>
      </c>
      <c r="M359" s="97">
        <v>46</v>
      </c>
      <c r="N359" s="103">
        <v>5844</v>
      </c>
      <c r="O359" s="92">
        <v>1493251</v>
      </c>
    </row>
    <row r="360" spans="1:15" ht="15.5" x14ac:dyDescent="0.35">
      <c r="A360">
        <v>2025</v>
      </c>
      <c r="B360" s="95" t="s">
        <v>5</v>
      </c>
      <c r="C360" s="38" t="s">
        <v>0</v>
      </c>
      <c r="D360" s="111">
        <v>219</v>
      </c>
      <c r="E360" s="106">
        <v>38847.4</v>
      </c>
      <c r="F360" s="99">
        <v>7.3320164719274166</v>
      </c>
      <c r="G360" s="97">
        <v>22</v>
      </c>
      <c r="H360" s="97"/>
      <c r="I360" s="99">
        <v>177.3853881278539</v>
      </c>
      <c r="J360" s="97">
        <v>50</v>
      </c>
      <c r="K360" s="106">
        <v>29214.080000000002</v>
      </c>
      <c r="L360" s="102">
        <v>3.8290623384164106E-3</v>
      </c>
      <c r="M360" s="97">
        <v>47</v>
      </c>
      <c r="N360" s="103">
        <v>29869</v>
      </c>
      <c r="O360" s="92">
        <v>7629565</v>
      </c>
    </row>
    <row r="361" spans="1:15" ht="15.5" x14ac:dyDescent="0.35">
      <c r="A361">
        <v>2025</v>
      </c>
      <c r="B361" s="95" t="s">
        <v>5</v>
      </c>
      <c r="C361" s="38" t="s">
        <v>20</v>
      </c>
      <c r="D361" s="111">
        <v>84</v>
      </c>
      <c r="E361" s="106">
        <v>15647.54</v>
      </c>
      <c r="F361" s="99">
        <v>6.4451776260262408</v>
      </c>
      <c r="G361" s="97">
        <v>32</v>
      </c>
      <c r="H361" s="97"/>
      <c r="I361" s="99">
        <v>186.2802380952381</v>
      </c>
      <c r="J361" s="97">
        <v>49</v>
      </c>
      <c r="K361" s="106">
        <v>15647.54</v>
      </c>
      <c r="L361" s="102">
        <v>3.5324591474034605E-3</v>
      </c>
      <c r="M361" s="97">
        <v>48</v>
      </c>
      <c r="N361" s="103">
        <v>13033</v>
      </c>
      <c r="O361" s="92">
        <v>4429645</v>
      </c>
    </row>
    <row r="362" spans="1:15" ht="15.5" x14ac:dyDescent="0.35">
      <c r="A362">
        <v>2025</v>
      </c>
      <c r="B362" s="95" t="s">
        <v>5</v>
      </c>
      <c r="C362" s="38" t="s">
        <v>69</v>
      </c>
      <c r="D362" s="111">
        <v>71</v>
      </c>
      <c r="E362" s="106">
        <v>7834.67</v>
      </c>
      <c r="F362" s="99">
        <v>15.570175438596491</v>
      </c>
      <c r="G362" s="97">
        <v>5</v>
      </c>
      <c r="H362" s="97"/>
      <c r="I362" s="99">
        <v>110.3474647887324</v>
      </c>
      <c r="J362" s="97">
        <v>53</v>
      </c>
      <c r="K362" s="106">
        <v>7834.67</v>
      </c>
      <c r="L362" s="102">
        <v>3.4094779210142785E-3</v>
      </c>
      <c r="M362" s="97">
        <v>49</v>
      </c>
      <c r="N362" s="103">
        <v>4560</v>
      </c>
      <c r="O362" s="92">
        <v>2297909</v>
      </c>
    </row>
    <row r="363" spans="1:15" ht="15.5" x14ac:dyDescent="0.35">
      <c r="A363">
        <v>2025</v>
      </c>
      <c r="B363" s="95" t="s">
        <v>5</v>
      </c>
      <c r="C363" s="38" t="s">
        <v>21</v>
      </c>
      <c r="D363" s="111">
        <v>26</v>
      </c>
      <c r="E363" s="106">
        <v>2220.31</v>
      </c>
      <c r="F363" s="99">
        <v>6.6513174724993602</v>
      </c>
      <c r="G363" s="97">
        <v>27</v>
      </c>
      <c r="H363" s="97"/>
      <c r="I363" s="99">
        <v>85.396538461538455</v>
      </c>
      <c r="J363" s="97">
        <v>55</v>
      </c>
      <c r="K363" s="106">
        <v>2220.31</v>
      </c>
      <c r="L363" s="102">
        <v>3.0407457825814242E-3</v>
      </c>
      <c r="M363" s="97">
        <v>50</v>
      </c>
      <c r="N363" s="103">
        <v>3909</v>
      </c>
      <c r="O363" s="92">
        <v>730186</v>
      </c>
    </row>
    <row r="364" spans="1:15" ht="15.5" x14ac:dyDescent="0.35">
      <c r="A364">
        <v>2025</v>
      </c>
      <c r="B364" s="95" t="s">
        <v>5</v>
      </c>
      <c r="C364" s="38" t="s">
        <v>57</v>
      </c>
      <c r="D364" s="111">
        <v>50</v>
      </c>
      <c r="E364" s="106">
        <v>4212.04</v>
      </c>
      <c r="F364" s="99">
        <v>10.131712259371835</v>
      </c>
      <c r="G364" s="97">
        <v>10</v>
      </c>
      <c r="H364" s="97"/>
      <c r="I364" s="99">
        <v>84.240799999999993</v>
      </c>
      <c r="J364" s="97">
        <v>56</v>
      </c>
      <c r="K364" s="106">
        <v>4212.04</v>
      </c>
      <c r="L364" s="102">
        <v>2.9203228132453269E-3</v>
      </c>
      <c r="M364" s="97">
        <v>51</v>
      </c>
      <c r="N364" s="103">
        <v>4935</v>
      </c>
      <c r="O364" s="92">
        <v>1442320</v>
      </c>
    </row>
    <row r="365" spans="1:15" ht="15.5" x14ac:dyDescent="0.35">
      <c r="A365">
        <v>2025</v>
      </c>
      <c r="B365" s="95" t="s">
        <v>5</v>
      </c>
      <c r="C365" s="38" t="s">
        <v>19</v>
      </c>
      <c r="D365" s="111">
        <v>105</v>
      </c>
      <c r="E365" s="106">
        <v>9669</v>
      </c>
      <c r="F365" s="99">
        <v>7.1799781181619258</v>
      </c>
      <c r="G365" s="97">
        <v>23</v>
      </c>
      <c r="H365" s="97"/>
      <c r="I365" s="99">
        <v>92.085714285714289</v>
      </c>
      <c r="J365" s="97">
        <v>54</v>
      </c>
      <c r="K365" s="106">
        <v>9669</v>
      </c>
      <c r="L365" s="102">
        <v>2.2096419826949086E-3</v>
      </c>
      <c r="M365" s="97">
        <v>52</v>
      </c>
      <c r="N365" s="103">
        <v>14624</v>
      </c>
      <c r="O365" s="92">
        <v>4375822</v>
      </c>
    </row>
    <row r="366" spans="1:15" ht="15.5" x14ac:dyDescent="0.35">
      <c r="A366">
        <v>2025</v>
      </c>
      <c r="B366" s="95" t="s">
        <v>5</v>
      </c>
      <c r="C366" s="38" t="s">
        <v>24</v>
      </c>
      <c r="D366" s="111">
        <v>10</v>
      </c>
      <c r="E366" s="106">
        <v>4641.79</v>
      </c>
      <c r="F366" s="99">
        <v>2.1128248468201987</v>
      </c>
      <c r="G366" s="97">
        <v>66</v>
      </c>
      <c r="H366" s="97"/>
      <c r="I366" s="99">
        <v>464.17899999999997</v>
      </c>
      <c r="J366" s="97">
        <v>38</v>
      </c>
      <c r="K366" s="106">
        <v>4641.79</v>
      </c>
      <c r="L366" s="102">
        <v>2.087232457258587E-3</v>
      </c>
      <c r="M366" s="97">
        <v>53</v>
      </c>
      <c r="N366" s="103">
        <v>4733</v>
      </c>
      <c r="O366" s="92">
        <v>2223897</v>
      </c>
    </row>
    <row r="367" spans="1:15" ht="15.5" x14ac:dyDescent="0.35">
      <c r="A367">
        <v>2025</v>
      </c>
      <c r="B367" s="95" t="s">
        <v>5</v>
      </c>
      <c r="C367" s="38" t="s">
        <v>29</v>
      </c>
      <c r="D367" s="111">
        <v>11</v>
      </c>
      <c r="E367" s="106">
        <v>2050.25</v>
      </c>
      <c r="F367" s="99">
        <v>2.3763231799524736</v>
      </c>
      <c r="G367" s="97">
        <v>64</v>
      </c>
      <c r="H367" s="97"/>
      <c r="I367" s="99">
        <v>186.38636363636363</v>
      </c>
      <c r="J367" s="97">
        <v>48</v>
      </c>
      <c r="K367" s="106">
        <v>2050.25</v>
      </c>
      <c r="L367" s="102">
        <v>2.0025492762399642E-3</v>
      </c>
      <c r="M367" s="97">
        <v>54</v>
      </c>
      <c r="N367" s="103">
        <v>4629</v>
      </c>
      <c r="O367" s="92">
        <v>1023820</v>
      </c>
    </row>
    <row r="368" spans="1:15" ht="15.5" x14ac:dyDescent="0.35">
      <c r="A368">
        <v>2025</v>
      </c>
      <c r="B368" s="95" t="s">
        <v>5</v>
      </c>
      <c r="C368" s="38" t="s">
        <v>31</v>
      </c>
      <c r="D368" s="111">
        <v>30</v>
      </c>
      <c r="E368" s="106">
        <v>4149.6400000000003</v>
      </c>
      <c r="F368" s="99">
        <v>6.7735380447053517</v>
      </c>
      <c r="G368" s="97">
        <v>25</v>
      </c>
      <c r="H368" s="97"/>
      <c r="I368" s="99">
        <v>138.32133333333334</v>
      </c>
      <c r="J368" s="97">
        <v>51</v>
      </c>
      <c r="K368" s="106">
        <v>4149.6400000000003</v>
      </c>
      <c r="L368" s="102">
        <v>1.9255369698049612E-3</v>
      </c>
      <c r="M368" s="97">
        <v>55</v>
      </c>
      <c r="N368" s="103">
        <v>4429</v>
      </c>
      <c r="O368" s="92">
        <v>2155056</v>
      </c>
    </row>
    <row r="369" spans="1:15" ht="15.5" x14ac:dyDescent="0.35">
      <c r="A369">
        <v>2025</v>
      </c>
      <c r="B369" s="95" t="s">
        <v>5</v>
      </c>
      <c r="C369" s="38" t="s">
        <v>50</v>
      </c>
      <c r="D369" s="111">
        <v>16</v>
      </c>
      <c r="E369" s="106">
        <v>2183.29</v>
      </c>
      <c r="F369" s="99">
        <v>3.3955857385398982</v>
      </c>
      <c r="G369" s="97">
        <v>59</v>
      </c>
      <c r="H369" s="97"/>
      <c r="I369" s="99">
        <v>136.455625</v>
      </c>
      <c r="J369" s="97">
        <v>52</v>
      </c>
      <c r="K369" s="106">
        <v>2183.29</v>
      </c>
      <c r="L369" s="102">
        <v>1.3834849177084725E-3</v>
      </c>
      <c r="M369" s="97">
        <v>56</v>
      </c>
      <c r="N369" s="103">
        <v>4712</v>
      </c>
      <c r="O369" s="92">
        <v>1578109</v>
      </c>
    </row>
    <row r="370" spans="1:15" ht="15.5" x14ac:dyDescent="0.35">
      <c r="A370">
        <v>2025</v>
      </c>
      <c r="B370" s="95" t="s">
        <v>5</v>
      </c>
      <c r="C370" s="38" t="s">
        <v>85</v>
      </c>
      <c r="D370" s="111">
        <v>4</v>
      </c>
      <c r="E370" s="106">
        <v>3597.2</v>
      </c>
      <c r="F370" s="99">
        <v>0.17080877957126997</v>
      </c>
      <c r="G370" s="97">
        <v>75</v>
      </c>
      <c r="H370" s="97"/>
      <c r="I370" s="99">
        <v>899.3</v>
      </c>
      <c r="J370" s="97">
        <v>23</v>
      </c>
      <c r="K370" s="106">
        <v>3597.2</v>
      </c>
      <c r="L370" s="102">
        <v>9.7055106536137457E-4</v>
      </c>
      <c r="M370" s="97">
        <v>57</v>
      </c>
      <c r="N370" s="103">
        <v>23418</v>
      </c>
      <c r="O370" s="92">
        <v>3706348</v>
      </c>
    </row>
    <row r="371" spans="1:15" ht="15.5" x14ac:dyDescent="0.35">
      <c r="A371">
        <v>2025</v>
      </c>
      <c r="B371" s="95" t="s">
        <v>5</v>
      </c>
      <c r="C371" s="38" t="s">
        <v>78</v>
      </c>
      <c r="D371" s="111">
        <v>500</v>
      </c>
      <c r="E371" s="106">
        <v>18098.009999999998</v>
      </c>
      <c r="F371" s="99">
        <v>5.005005005005005</v>
      </c>
      <c r="G371" s="97">
        <v>44</v>
      </c>
      <c r="H371" s="97"/>
      <c r="I371" s="99">
        <v>36.196019999999997</v>
      </c>
      <c r="J371" s="97">
        <v>57</v>
      </c>
      <c r="K371" s="106">
        <v>18098.009999999998</v>
      </c>
      <c r="L371" s="102">
        <v>6.6992399043198925E-4</v>
      </c>
      <c r="M371" s="97">
        <v>58</v>
      </c>
      <c r="N371" s="103">
        <v>99900</v>
      </c>
      <c r="O371" s="92">
        <v>27015020</v>
      </c>
    </row>
    <row r="372" spans="1:15" ht="15.5" x14ac:dyDescent="0.35">
      <c r="A372">
        <v>2025</v>
      </c>
      <c r="B372" s="95" t="s">
        <v>5</v>
      </c>
      <c r="C372" s="38" t="s">
        <v>47</v>
      </c>
      <c r="D372" s="111">
        <v>113</v>
      </c>
      <c r="E372" s="106">
        <v>1000</v>
      </c>
      <c r="F372" s="99">
        <v>6.7213894837021178</v>
      </c>
      <c r="G372" s="97">
        <v>26</v>
      </c>
      <c r="H372" s="97"/>
      <c r="I372" s="99">
        <v>8.8495575221238933</v>
      </c>
      <c r="J372" s="97">
        <v>58</v>
      </c>
      <c r="K372" s="106">
        <v>1000</v>
      </c>
      <c r="L372" s="102">
        <v>2.696128521211252E-4</v>
      </c>
      <c r="M372" s="97">
        <v>59</v>
      </c>
      <c r="N372" s="103">
        <v>16812</v>
      </c>
      <c r="O372" s="92">
        <v>3709022</v>
      </c>
    </row>
    <row r="373" spans="1:15" ht="15.5" x14ac:dyDescent="0.35">
      <c r="A373">
        <v>2025</v>
      </c>
      <c r="B373" s="95" t="s">
        <v>5</v>
      </c>
      <c r="C373" s="38" t="s">
        <v>77</v>
      </c>
      <c r="D373" s="111">
        <v>0</v>
      </c>
      <c r="E373" s="106">
        <v>0</v>
      </c>
      <c r="F373" s="99">
        <v>0</v>
      </c>
      <c r="G373" s="97">
        <v>76</v>
      </c>
      <c r="H373" s="97"/>
      <c r="I373" s="99">
        <v>0</v>
      </c>
      <c r="J373" s="97">
        <v>76</v>
      </c>
      <c r="K373" s="106">
        <v>0</v>
      </c>
      <c r="L373" s="102">
        <v>0</v>
      </c>
      <c r="M373" s="97">
        <v>60</v>
      </c>
      <c r="N373" s="103">
        <v>10787</v>
      </c>
      <c r="O373" s="92">
        <v>4157450</v>
      </c>
    </row>
    <row r="374" spans="1:15" ht="15.5" x14ac:dyDescent="0.35">
      <c r="A374">
        <v>2025</v>
      </c>
      <c r="B374" s="95" t="s">
        <v>5</v>
      </c>
      <c r="C374" s="38" t="s">
        <v>18</v>
      </c>
      <c r="D374" s="111">
        <v>0</v>
      </c>
      <c r="E374" s="106">
        <v>0</v>
      </c>
      <c r="F374" s="99">
        <v>0</v>
      </c>
      <c r="G374" s="97">
        <v>77</v>
      </c>
      <c r="H374" s="97"/>
      <c r="I374" s="99">
        <v>0</v>
      </c>
      <c r="J374" s="97">
        <v>77</v>
      </c>
      <c r="K374" s="106">
        <v>0</v>
      </c>
      <c r="L374" s="102">
        <v>0</v>
      </c>
      <c r="M374" s="97">
        <v>61</v>
      </c>
      <c r="N374" s="103">
        <v>3959</v>
      </c>
      <c r="O374" s="92">
        <v>984528</v>
      </c>
    </row>
    <row r="375" spans="1:15" ht="15.5" x14ac:dyDescent="0.35">
      <c r="A375">
        <v>2025</v>
      </c>
      <c r="B375" s="95" t="s">
        <v>5</v>
      </c>
      <c r="C375" s="38" t="s">
        <v>68</v>
      </c>
      <c r="D375" s="111">
        <v>0</v>
      </c>
      <c r="E375" s="106">
        <v>0</v>
      </c>
      <c r="F375" s="99">
        <v>0</v>
      </c>
      <c r="G375" s="97">
        <v>78</v>
      </c>
      <c r="H375" s="97"/>
      <c r="I375" s="99">
        <v>0</v>
      </c>
      <c r="J375" s="97">
        <v>78</v>
      </c>
      <c r="K375" s="106">
        <v>0</v>
      </c>
      <c r="L375" s="102">
        <v>0</v>
      </c>
      <c r="M375" s="97">
        <v>62</v>
      </c>
      <c r="N375" s="103">
        <v>91</v>
      </c>
      <c r="O375" s="92">
        <v>7977</v>
      </c>
    </row>
    <row r="376" spans="1:15" ht="15.5" x14ac:dyDescent="0.35">
      <c r="A376">
        <v>2025</v>
      </c>
      <c r="B376" s="95" t="s">
        <v>5</v>
      </c>
      <c r="C376" s="38" t="s">
        <v>90</v>
      </c>
      <c r="D376" s="111">
        <v>6</v>
      </c>
      <c r="E376" s="106">
        <v>0</v>
      </c>
      <c r="F376" s="99">
        <v>23.076923076923077</v>
      </c>
      <c r="G376" s="97">
        <v>1</v>
      </c>
      <c r="H376" s="97"/>
      <c r="I376" s="99">
        <v>0</v>
      </c>
      <c r="J376" s="97">
        <v>59</v>
      </c>
      <c r="K376" s="106">
        <v>0</v>
      </c>
      <c r="L376" s="102">
        <v>0</v>
      </c>
      <c r="M376" s="97">
        <v>63</v>
      </c>
      <c r="N376" s="103">
        <v>260</v>
      </c>
      <c r="O376" s="92">
        <v>145958</v>
      </c>
    </row>
    <row r="377" spans="1:15" ht="15.5" x14ac:dyDescent="0.35">
      <c r="A377">
        <v>2025</v>
      </c>
      <c r="B377" s="95" t="s">
        <v>5</v>
      </c>
      <c r="C377" s="38" t="s">
        <v>83</v>
      </c>
      <c r="D377" s="111">
        <v>108</v>
      </c>
      <c r="E377" s="106">
        <v>0</v>
      </c>
      <c r="F377" s="99">
        <v>10.382618727167852</v>
      </c>
      <c r="G377" s="97">
        <v>9</v>
      </c>
      <c r="H377" s="97"/>
      <c r="I377" s="99">
        <v>0</v>
      </c>
      <c r="J377" s="97">
        <v>61</v>
      </c>
      <c r="K377" s="106">
        <v>0</v>
      </c>
      <c r="L377" s="102">
        <v>0</v>
      </c>
      <c r="M377" s="97">
        <v>64</v>
      </c>
      <c r="N377" s="103">
        <v>10402</v>
      </c>
      <c r="O377" s="92">
        <v>4717703</v>
      </c>
    </row>
    <row r="378" spans="1:15" ht="15.5" x14ac:dyDescent="0.35">
      <c r="A378">
        <v>2025</v>
      </c>
      <c r="B378" s="95" t="s">
        <v>5</v>
      </c>
      <c r="C378" s="38" t="s">
        <v>49</v>
      </c>
      <c r="D378" s="111">
        <v>64</v>
      </c>
      <c r="E378" s="106">
        <v>0</v>
      </c>
      <c r="F378" s="99">
        <v>9.2807424593967518</v>
      </c>
      <c r="G378" s="97">
        <v>12</v>
      </c>
      <c r="H378" s="97"/>
      <c r="I378" s="99">
        <v>0</v>
      </c>
      <c r="J378" s="97">
        <v>62</v>
      </c>
      <c r="K378" s="106">
        <v>0</v>
      </c>
      <c r="L378" s="102">
        <v>0</v>
      </c>
      <c r="M378" s="97">
        <v>65</v>
      </c>
      <c r="N378" s="103">
        <v>6896</v>
      </c>
      <c r="O378" s="92">
        <v>2430455</v>
      </c>
    </row>
    <row r="379" spans="1:15" ht="15.5" x14ac:dyDescent="0.35">
      <c r="A379">
        <v>2025</v>
      </c>
      <c r="B379" s="95" t="s">
        <v>5</v>
      </c>
      <c r="C379" s="38" t="s">
        <v>53</v>
      </c>
      <c r="D379" s="111">
        <v>39</v>
      </c>
      <c r="E379" s="106">
        <v>0</v>
      </c>
      <c r="F379" s="99">
        <v>9.2438966579758226</v>
      </c>
      <c r="G379" s="97">
        <v>13</v>
      </c>
      <c r="H379" s="97"/>
      <c r="I379" s="99">
        <v>0</v>
      </c>
      <c r="J379" s="97">
        <v>63</v>
      </c>
      <c r="K379" s="106">
        <v>0</v>
      </c>
      <c r="L379" s="102">
        <v>0</v>
      </c>
      <c r="M379" s="97">
        <v>66</v>
      </c>
      <c r="N379" s="103">
        <v>4219</v>
      </c>
      <c r="O379" s="92">
        <v>983655</v>
      </c>
    </row>
    <row r="380" spans="1:15" ht="15.5" x14ac:dyDescent="0.35">
      <c r="A380">
        <v>2025</v>
      </c>
      <c r="B380" s="95" t="s">
        <v>5</v>
      </c>
      <c r="C380" s="38" t="s">
        <v>43</v>
      </c>
      <c r="D380" s="111">
        <v>113</v>
      </c>
      <c r="E380" s="106">
        <v>0</v>
      </c>
      <c r="F380" s="99">
        <v>8.2157917696670051</v>
      </c>
      <c r="G380" s="97">
        <v>19</v>
      </c>
      <c r="H380" s="97"/>
      <c r="I380" s="99">
        <v>0</v>
      </c>
      <c r="J380" s="97">
        <v>64</v>
      </c>
      <c r="K380" s="106">
        <v>0</v>
      </c>
      <c r="L380" s="102">
        <v>0</v>
      </c>
      <c r="M380" s="97">
        <v>67</v>
      </c>
      <c r="N380" s="103">
        <v>13754</v>
      </c>
      <c r="O380" s="92">
        <v>3982972</v>
      </c>
    </row>
    <row r="381" spans="1:15" ht="15.5" x14ac:dyDescent="0.35">
      <c r="A381">
        <v>2025</v>
      </c>
      <c r="B381" s="95" t="s">
        <v>5</v>
      </c>
      <c r="C381" s="38" t="s">
        <v>89</v>
      </c>
      <c r="D381" s="111">
        <v>43</v>
      </c>
      <c r="E381" s="106">
        <v>0</v>
      </c>
      <c r="F381" s="99">
        <v>7.771552503162841</v>
      </c>
      <c r="G381" s="97">
        <v>21</v>
      </c>
      <c r="H381" s="97"/>
      <c r="I381" s="99">
        <v>0</v>
      </c>
      <c r="J381" s="97">
        <v>65</v>
      </c>
      <c r="K381" s="106">
        <v>0</v>
      </c>
      <c r="L381" s="102">
        <v>0</v>
      </c>
      <c r="M381" s="97">
        <v>68</v>
      </c>
      <c r="N381" s="103">
        <v>5533</v>
      </c>
      <c r="O381" s="92">
        <v>1499409</v>
      </c>
    </row>
    <row r="382" spans="1:15" ht="15.5" x14ac:dyDescent="0.35">
      <c r="A382">
        <v>2025</v>
      </c>
      <c r="B382" s="95" t="s">
        <v>5</v>
      </c>
      <c r="C382" s="38" t="s">
        <v>62</v>
      </c>
      <c r="D382" s="111">
        <v>361</v>
      </c>
      <c r="E382" s="106">
        <v>0</v>
      </c>
      <c r="F382" s="99">
        <v>6.9159737920993134</v>
      </c>
      <c r="G382" s="97">
        <v>24</v>
      </c>
      <c r="H382" s="97"/>
      <c r="I382" s="99">
        <v>0</v>
      </c>
      <c r="J382" s="97">
        <v>66</v>
      </c>
      <c r="K382" s="106">
        <v>0</v>
      </c>
      <c r="L382" s="102">
        <v>0</v>
      </c>
      <c r="M382" s="97">
        <v>69</v>
      </c>
      <c r="N382" s="103">
        <v>52198</v>
      </c>
      <c r="O382" s="92">
        <v>14271579</v>
      </c>
    </row>
    <row r="383" spans="1:15" ht="15.5" x14ac:dyDescent="0.35">
      <c r="A383">
        <v>2025</v>
      </c>
      <c r="B383" s="95" t="s">
        <v>5</v>
      </c>
      <c r="C383" s="38" t="s">
        <v>41</v>
      </c>
      <c r="D383" s="111">
        <v>13</v>
      </c>
      <c r="E383" s="106">
        <v>0</v>
      </c>
      <c r="F383" s="99">
        <v>5.2867019113460758</v>
      </c>
      <c r="G383" s="97">
        <v>38</v>
      </c>
      <c r="H383" s="97"/>
      <c r="I383" s="99">
        <v>0</v>
      </c>
      <c r="J383" s="97">
        <v>67</v>
      </c>
      <c r="K383" s="106">
        <v>0</v>
      </c>
      <c r="L383" s="102">
        <v>0</v>
      </c>
      <c r="M383" s="97">
        <v>70</v>
      </c>
      <c r="N383" s="103">
        <v>2459</v>
      </c>
      <c r="O383" s="92">
        <v>822269</v>
      </c>
    </row>
    <row r="384" spans="1:15" ht="15.5" x14ac:dyDescent="0.35">
      <c r="A384">
        <v>2025</v>
      </c>
      <c r="B384" s="95" t="s">
        <v>5</v>
      </c>
      <c r="C384" s="38" t="s">
        <v>45</v>
      </c>
      <c r="D384" s="111">
        <v>26</v>
      </c>
      <c r="E384" s="106">
        <v>0</v>
      </c>
      <c r="F384" s="99">
        <v>5.2514643506362351</v>
      </c>
      <c r="G384" s="97">
        <v>39</v>
      </c>
      <c r="H384" s="97"/>
      <c r="I384" s="99">
        <v>0</v>
      </c>
      <c r="J384" s="97">
        <v>68</v>
      </c>
      <c r="K384" s="106">
        <v>0</v>
      </c>
      <c r="L384" s="102">
        <v>0</v>
      </c>
      <c r="M384" s="97">
        <v>71</v>
      </c>
      <c r="N384" s="103">
        <v>4951</v>
      </c>
      <c r="O384" s="92">
        <v>1291651</v>
      </c>
    </row>
    <row r="385" spans="1:15" ht="15.5" x14ac:dyDescent="0.35">
      <c r="A385">
        <v>2025</v>
      </c>
      <c r="B385" s="95" t="s">
        <v>5</v>
      </c>
      <c r="C385" s="38" t="s">
        <v>37</v>
      </c>
      <c r="D385" s="111">
        <v>37</v>
      </c>
      <c r="E385" s="106">
        <v>0</v>
      </c>
      <c r="F385" s="99">
        <v>4.7169811320754711</v>
      </c>
      <c r="G385" s="97">
        <v>47</v>
      </c>
      <c r="H385" s="97"/>
      <c r="I385" s="99">
        <v>0</v>
      </c>
      <c r="J385" s="97">
        <v>69</v>
      </c>
      <c r="K385" s="106">
        <v>0</v>
      </c>
      <c r="L385" s="102">
        <v>0</v>
      </c>
      <c r="M385" s="97">
        <v>72</v>
      </c>
      <c r="N385" s="103">
        <v>7844</v>
      </c>
      <c r="O385" s="92">
        <v>1791845</v>
      </c>
    </row>
    <row r="386" spans="1:15" ht="15.5" x14ac:dyDescent="0.35">
      <c r="A386">
        <v>2025</v>
      </c>
      <c r="B386" s="95" t="s">
        <v>5</v>
      </c>
      <c r="C386" s="38" t="s">
        <v>75</v>
      </c>
      <c r="D386" s="111">
        <v>54</v>
      </c>
      <c r="E386" s="106">
        <v>0</v>
      </c>
      <c r="F386" s="99">
        <v>4.5218556355719306</v>
      </c>
      <c r="G386" s="97">
        <v>51</v>
      </c>
      <c r="H386" s="97"/>
      <c r="I386" s="99">
        <v>0</v>
      </c>
      <c r="J386" s="97">
        <v>70</v>
      </c>
      <c r="K386" s="106">
        <v>0</v>
      </c>
      <c r="L386" s="102">
        <v>0</v>
      </c>
      <c r="M386" s="97">
        <v>73</v>
      </c>
      <c r="N386" s="103">
        <v>11942</v>
      </c>
      <c r="O386" s="92">
        <v>3761859</v>
      </c>
    </row>
    <row r="387" spans="1:15" ht="15.5" x14ac:dyDescent="0.35">
      <c r="A387">
        <v>2025</v>
      </c>
      <c r="B387" s="95" t="s">
        <v>5</v>
      </c>
      <c r="C387" s="38" t="s">
        <v>60</v>
      </c>
      <c r="D387" s="111">
        <v>39</v>
      </c>
      <c r="E387" s="106">
        <v>0</v>
      </c>
      <c r="F387" s="99">
        <v>4.2516079799411317</v>
      </c>
      <c r="G387" s="97">
        <v>53</v>
      </c>
      <c r="H387" s="97"/>
      <c r="I387" s="99">
        <v>0</v>
      </c>
      <c r="J387" s="97">
        <v>71</v>
      </c>
      <c r="K387" s="106">
        <v>0</v>
      </c>
      <c r="L387" s="102">
        <v>0</v>
      </c>
      <c r="M387" s="97">
        <v>74</v>
      </c>
      <c r="N387" s="103">
        <v>9173</v>
      </c>
      <c r="O387" s="92">
        <v>3445638</v>
      </c>
    </row>
    <row r="388" spans="1:15" ht="15.5" x14ac:dyDescent="0.35">
      <c r="A388">
        <v>2025</v>
      </c>
      <c r="B388" s="95" t="s">
        <v>5</v>
      </c>
      <c r="C388" s="38" t="s">
        <v>26</v>
      </c>
      <c r="D388" s="111">
        <v>53</v>
      </c>
      <c r="E388" s="106">
        <v>0</v>
      </c>
      <c r="F388" s="99">
        <v>4.192706273237877</v>
      </c>
      <c r="G388" s="97">
        <v>55</v>
      </c>
      <c r="H388" s="97"/>
      <c r="I388" s="99">
        <v>0</v>
      </c>
      <c r="J388" s="97">
        <v>72</v>
      </c>
      <c r="K388" s="106">
        <v>0</v>
      </c>
      <c r="L388" s="102">
        <v>0</v>
      </c>
      <c r="M388" s="97">
        <v>75</v>
      </c>
      <c r="N388" s="103">
        <v>12641</v>
      </c>
      <c r="O388" s="92">
        <v>4275152</v>
      </c>
    </row>
    <row r="389" spans="1:15" ht="15.5" x14ac:dyDescent="0.35">
      <c r="A389">
        <v>2025</v>
      </c>
      <c r="B389" s="95" t="s">
        <v>5</v>
      </c>
      <c r="C389" s="38" t="s">
        <v>54</v>
      </c>
      <c r="D389" s="111">
        <v>17</v>
      </c>
      <c r="E389" s="106">
        <v>0</v>
      </c>
      <c r="F389" s="99">
        <v>3.8271049076992347</v>
      </c>
      <c r="G389" s="97">
        <v>57</v>
      </c>
      <c r="H389" s="97"/>
      <c r="I389" s="99">
        <v>0</v>
      </c>
      <c r="J389" s="97">
        <v>73</v>
      </c>
      <c r="K389" s="106">
        <v>0</v>
      </c>
      <c r="L389" s="102">
        <v>0</v>
      </c>
      <c r="M389" s="97">
        <v>76</v>
      </c>
      <c r="N389" s="103">
        <v>4442</v>
      </c>
      <c r="O389" s="92">
        <v>830863</v>
      </c>
    </row>
    <row r="390" spans="1:15" ht="15.5" x14ac:dyDescent="0.35">
      <c r="A390">
        <v>2025</v>
      </c>
      <c r="B390" s="95" t="s">
        <v>5</v>
      </c>
      <c r="C390" s="38" t="s">
        <v>71</v>
      </c>
      <c r="D390" s="111">
        <v>13</v>
      </c>
      <c r="E390" s="106">
        <v>0</v>
      </c>
      <c r="F390" s="99">
        <v>3.1011450381679388</v>
      </c>
      <c r="G390" s="97">
        <v>63</v>
      </c>
      <c r="H390" s="97"/>
      <c r="I390" s="99">
        <v>0</v>
      </c>
      <c r="J390" s="97">
        <v>74</v>
      </c>
      <c r="K390" s="106">
        <v>0</v>
      </c>
      <c r="L390" s="102">
        <v>0</v>
      </c>
      <c r="M390" s="97">
        <v>77</v>
      </c>
      <c r="N390" s="103">
        <v>4192</v>
      </c>
      <c r="O390" s="92">
        <v>1519959</v>
      </c>
    </row>
    <row r="391" spans="1:15" ht="15.5" x14ac:dyDescent="0.35">
      <c r="A391">
        <v>2025</v>
      </c>
      <c r="B391" s="95" t="s">
        <v>5</v>
      </c>
      <c r="C391" s="38" t="s">
        <v>28</v>
      </c>
      <c r="D391" s="111">
        <v>6</v>
      </c>
      <c r="E391" s="106">
        <v>0</v>
      </c>
      <c r="F391" s="99">
        <v>0.68563592732259171</v>
      </c>
      <c r="G391" s="97">
        <v>73</v>
      </c>
      <c r="H391" s="97"/>
      <c r="I391" s="99">
        <v>0</v>
      </c>
      <c r="J391" s="97">
        <v>75</v>
      </c>
      <c r="K391" s="106">
        <v>0</v>
      </c>
      <c r="L391" s="102">
        <v>0</v>
      </c>
      <c r="M391" s="97">
        <v>78</v>
      </c>
      <c r="N391" s="103">
        <v>8751</v>
      </c>
      <c r="O391" s="92">
        <v>2445722</v>
      </c>
    </row>
    <row r="392" spans="1:15" ht="15.5" x14ac:dyDescent="0.35">
      <c r="A392">
        <v>2025</v>
      </c>
      <c r="B392" t="s">
        <v>6</v>
      </c>
      <c r="C392" s="38" t="s">
        <v>26</v>
      </c>
      <c r="D392">
        <v>20</v>
      </c>
      <c r="E392" s="4">
        <v>510</v>
      </c>
      <c r="F392" s="123">
        <v>1.5821533106558026</v>
      </c>
      <c r="G392">
        <v>28</v>
      </c>
      <c r="H392" s="4">
        <v>5</v>
      </c>
      <c r="I392" s="123">
        <v>102</v>
      </c>
      <c r="J392">
        <v>1</v>
      </c>
      <c r="K392" s="4">
        <v>510</v>
      </c>
      <c r="L392" s="127">
        <v>1.1929400404944666E-4</v>
      </c>
      <c r="N392">
        <v>12641</v>
      </c>
      <c r="O392">
        <v>4275152</v>
      </c>
    </row>
    <row r="393" spans="1:15" ht="15.5" x14ac:dyDescent="0.35">
      <c r="A393">
        <v>2025</v>
      </c>
      <c r="B393" t="s">
        <v>6</v>
      </c>
      <c r="C393" s="38" t="s">
        <v>76</v>
      </c>
      <c r="D393">
        <v>1015</v>
      </c>
      <c r="E393" s="4">
        <v>154818.43</v>
      </c>
      <c r="F393" s="123">
        <v>2.2427816679666699</v>
      </c>
      <c r="G393">
        <v>18</v>
      </c>
      <c r="H393" s="4">
        <v>2250</v>
      </c>
      <c r="I393" s="123">
        <v>68.808191111111114</v>
      </c>
      <c r="J393">
        <v>2</v>
      </c>
      <c r="K393" s="4">
        <v>154818.43</v>
      </c>
      <c r="L393" s="127">
        <v>1.1569762891514093E-3</v>
      </c>
      <c r="N393">
        <v>452563</v>
      </c>
      <c r="O393">
        <v>133812967</v>
      </c>
    </row>
    <row r="394" spans="1:15" ht="15.5" x14ac:dyDescent="0.35">
      <c r="A394">
        <v>2025</v>
      </c>
      <c r="B394" t="s">
        <v>6</v>
      </c>
      <c r="C394" s="38" t="s">
        <v>57</v>
      </c>
      <c r="D394">
        <v>1</v>
      </c>
      <c r="E394" s="4">
        <v>292.5</v>
      </c>
      <c r="F394" s="123">
        <v>0.20263424518743667</v>
      </c>
      <c r="G394">
        <v>70</v>
      </c>
      <c r="H394" s="4">
        <v>4.5</v>
      </c>
      <c r="I394" s="123">
        <v>65</v>
      </c>
      <c r="J394">
        <v>3</v>
      </c>
      <c r="K394" s="4">
        <v>292.5</v>
      </c>
      <c r="L394" s="127">
        <v>2.0279826945476733E-4</v>
      </c>
      <c r="N394">
        <v>4935</v>
      </c>
      <c r="O394">
        <v>1442320</v>
      </c>
    </row>
    <row r="395" spans="1:15" ht="15.5" x14ac:dyDescent="0.35">
      <c r="A395">
        <v>2025</v>
      </c>
      <c r="B395" t="s">
        <v>6</v>
      </c>
      <c r="C395" s="38" t="s">
        <v>20</v>
      </c>
      <c r="D395">
        <v>36</v>
      </c>
      <c r="E395" s="4">
        <v>8272</v>
      </c>
      <c r="F395" s="123">
        <v>2.7622189825826746</v>
      </c>
      <c r="G395">
        <v>11</v>
      </c>
      <c r="H395" s="4">
        <v>138</v>
      </c>
      <c r="I395" s="123">
        <v>59.94202898550725</v>
      </c>
      <c r="J395">
        <v>4</v>
      </c>
      <c r="K395" s="4">
        <v>8272</v>
      </c>
      <c r="L395" s="127">
        <v>1.8674182694098512E-3</v>
      </c>
      <c r="N395">
        <v>13033</v>
      </c>
      <c r="O395">
        <v>4429645</v>
      </c>
    </row>
    <row r="396" spans="1:15" ht="15.5" x14ac:dyDescent="0.35">
      <c r="A396">
        <v>2025</v>
      </c>
      <c r="B396" t="s">
        <v>6</v>
      </c>
      <c r="C396" s="38" t="s">
        <v>0</v>
      </c>
      <c r="D396">
        <v>50</v>
      </c>
      <c r="E396" s="4">
        <v>25000</v>
      </c>
      <c r="F396" s="123">
        <v>1.6739763634537479</v>
      </c>
      <c r="G396">
        <v>26</v>
      </c>
      <c r="H396" s="4">
        <v>475</v>
      </c>
      <c r="I396" s="123">
        <v>52.631578947368418</v>
      </c>
      <c r="J396">
        <v>5</v>
      </c>
      <c r="K396" s="4">
        <v>25000</v>
      </c>
      <c r="L396" s="127">
        <v>3.2767267858652494E-3</v>
      </c>
      <c r="N396">
        <v>29869</v>
      </c>
      <c r="O396">
        <v>7629565</v>
      </c>
    </row>
    <row r="397" spans="1:15" ht="15.5" x14ac:dyDescent="0.35">
      <c r="A397">
        <v>2025</v>
      </c>
      <c r="B397" t="s">
        <v>6</v>
      </c>
      <c r="C397" s="38" t="s">
        <v>63</v>
      </c>
      <c r="D397">
        <v>3</v>
      </c>
      <c r="E397" s="4">
        <v>315</v>
      </c>
      <c r="F397" s="123">
        <v>0.55637982195845703</v>
      </c>
      <c r="G397">
        <v>58</v>
      </c>
      <c r="H397" s="4">
        <v>6</v>
      </c>
      <c r="I397" s="123">
        <v>52.5</v>
      </c>
      <c r="J397">
        <v>6</v>
      </c>
      <c r="K397" s="4">
        <v>315</v>
      </c>
      <c r="L397" s="127">
        <v>4.3680414672736626E-4</v>
      </c>
      <c r="N397">
        <v>5392</v>
      </c>
      <c r="O397">
        <v>721147</v>
      </c>
    </row>
    <row r="398" spans="1:15" ht="15.5" x14ac:dyDescent="0.35">
      <c r="A398">
        <v>2025</v>
      </c>
      <c r="B398" t="s">
        <v>6</v>
      </c>
      <c r="C398" s="38" t="s">
        <v>77</v>
      </c>
      <c r="D398">
        <v>27</v>
      </c>
      <c r="E398" s="4">
        <v>1530</v>
      </c>
      <c r="F398" s="123">
        <v>2.5030128858811533</v>
      </c>
      <c r="G398">
        <v>13</v>
      </c>
      <c r="H398" s="4">
        <v>30</v>
      </c>
      <c r="I398" s="123">
        <v>51</v>
      </c>
      <c r="J398">
        <v>7</v>
      </c>
      <c r="K398" s="4">
        <v>1530</v>
      </c>
      <c r="L398" s="127">
        <v>3.6801404707212355E-4</v>
      </c>
      <c r="N398">
        <v>10787</v>
      </c>
      <c r="O398">
        <v>4157450</v>
      </c>
    </row>
    <row r="399" spans="1:15" ht="15.5" x14ac:dyDescent="0.35">
      <c r="A399">
        <v>2025</v>
      </c>
      <c r="B399" t="s">
        <v>6</v>
      </c>
      <c r="C399" s="38" t="s">
        <v>52</v>
      </c>
      <c r="D399">
        <v>26</v>
      </c>
      <c r="E399" s="4">
        <v>3162</v>
      </c>
      <c r="F399" s="123">
        <v>0.50572834607379746</v>
      </c>
      <c r="G399">
        <v>60</v>
      </c>
      <c r="H399" s="4">
        <v>62</v>
      </c>
      <c r="I399" s="123">
        <v>51</v>
      </c>
      <c r="J399">
        <v>8</v>
      </c>
      <c r="K399" s="4">
        <v>3162</v>
      </c>
      <c r="L399" s="127">
        <v>1.7029545345607675E-4</v>
      </c>
      <c r="N399">
        <v>51411</v>
      </c>
      <c r="O399">
        <v>18567730</v>
      </c>
    </row>
    <row r="400" spans="1:15" ht="15.5" x14ac:dyDescent="0.35">
      <c r="A400">
        <v>2025</v>
      </c>
      <c r="B400" t="s">
        <v>6</v>
      </c>
      <c r="C400" s="38" t="s">
        <v>79</v>
      </c>
      <c r="D400">
        <v>9</v>
      </c>
      <c r="E400" s="4">
        <v>1350</v>
      </c>
      <c r="F400" s="123">
        <v>0.65832784726793936</v>
      </c>
      <c r="G400">
        <v>51</v>
      </c>
      <c r="H400" s="4">
        <v>27</v>
      </c>
      <c r="I400" s="123">
        <v>50</v>
      </c>
      <c r="J400">
        <v>9</v>
      </c>
      <c r="K400" s="4">
        <v>1350</v>
      </c>
      <c r="L400" s="127">
        <v>5.4356776135845231E-4</v>
      </c>
      <c r="N400">
        <v>13671</v>
      </c>
      <c r="O400">
        <v>2483591</v>
      </c>
    </row>
    <row r="401" spans="1:15" ht="15.5" x14ac:dyDescent="0.35">
      <c r="A401">
        <v>2025</v>
      </c>
      <c r="B401" t="s">
        <v>6</v>
      </c>
      <c r="C401" s="38" t="s">
        <v>48</v>
      </c>
      <c r="D401">
        <v>1</v>
      </c>
      <c r="E401" s="4">
        <v>50</v>
      </c>
      <c r="F401" s="123">
        <v>0.64061499039077507</v>
      </c>
      <c r="G401">
        <v>53</v>
      </c>
      <c r="H401" s="4">
        <v>1</v>
      </c>
      <c r="I401" s="123">
        <v>50</v>
      </c>
      <c r="J401">
        <v>10</v>
      </c>
      <c r="K401" s="4">
        <v>50</v>
      </c>
      <c r="L401" s="127">
        <v>1.5928842674006678E-4</v>
      </c>
      <c r="N401">
        <v>1561</v>
      </c>
      <c r="O401">
        <v>313896</v>
      </c>
    </row>
    <row r="402" spans="1:15" ht="15.5" x14ac:dyDescent="0.35">
      <c r="A402">
        <v>2025</v>
      </c>
      <c r="B402" t="s">
        <v>6</v>
      </c>
      <c r="C402" s="38" t="s">
        <v>86</v>
      </c>
      <c r="D402">
        <v>5</v>
      </c>
      <c r="E402" s="4">
        <v>1050</v>
      </c>
      <c r="F402" s="123">
        <v>0.29411764705882348</v>
      </c>
      <c r="G402">
        <v>66</v>
      </c>
      <c r="H402" s="4">
        <v>21</v>
      </c>
      <c r="I402" s="123">
        <v>50</v>
      </c>
      <c r="J402">
        <v>11</v>
      </c>
      <c r="K402" s="4">
        <v>1050</v>
      </c>
      <c r="L402" s="127">
        <v>1.9887316570282629E-4</v>
      </c>
      <c r="N402">
        <v>17000</v>
      </c>
      <c r="O402">
        <v>5279747</v>
      </c>
    </row>
    <row r="403" spans="1:15" ht="15.5" x14ac:dyDescent="0.35">
      <c r="A403">
        <v>2025</v>
      </c>
      <c r="B403" t="s">
        <v>6</v>
      </c>
      <c r="C403" s="38" t="s">
        <v>59</v>
      </c>
      <c r="D403">
        <v>2</v>
      </c>
      <c r="E403" s="4">
        <v>450</v>
      </c>
      <c r="F403" s="123">
        <v>0.27001485081679488</v>
      </c>
      <c r="G403">
        <v>67</v>
      </c>
      <c r="H403" s="4">
        <v>9</v>
      </c>
      <c r="I403" s="123">
        <v>50</v>
      </c>
      <c r="J403">
        <v>12</v>
      </c>
      <c r="K403" s="4">
        <v>450</v>
      </c>
      <c r="L403" s="127">
        <v>1.7739205299370771E-4</v>
      </c>
      <c r="N403">
        <v>7407</v>
      </c>
      <c r="O403">
        <v>2536754</v>
      </c>
    </row>
    <row r="404" spans="1:15" ht="15.5" x14ac:dyDescent="0.35">
      <c r="A404">
        <v>2025</v>
      </c>
      <c r="B404" t="s">
        <v>6</v>
      </c>
      <c r="C404" s="38" t="s">
        <v>29</v>
      </c>
      <c r="D404">
        <v>4</v>
      </c>
      <c r="E404" s="4">
        <v>788.8</v>
      </c>
      <c r="F404" s="123">
        <v>0.86411751998271769</v>
      </c>
      <c r="G404">
        <v>47</v>
      </c>
      <c r="H404" s="4">
        <v>16</v>
      </c>
      <c r="I404" s="123">
        <v>49.3</v>
      </c>
      <c r="J404">
        <v>13</v>
      </c>
      <c r="K404" s="4">
        <v>788.8</v>
      </c>
      <c r="L404" s="127">
        <v>7.7044793030024803E-4</v>
      </c>
      <c r="N404">
        <v>4629</v>
      </c>
      <c r="O404">
        <v>1023820</v>
      </c>
    </row>
    <row r="405" spans="1:15" ht="15.5" x14ac:dyDescent="0.35">
      <c r="A405">
        <v>2025</v>
      </c>
      <c r="B405" t="s">
        <v>6</v>
      </c>
      <c r="C405" s="38" t="s">
        <v>44</v>
      </c>
      <c r="D405">
        <v>4</v>
      </c>
      <c r="E405" s="4">
        <v>1027.2</v>
      </c>
      <c r="F405" s="123">
        <v>0.57912262921673663</v>
      </c>
      <c r="G405">
        <v>57</v>
      </c>
      <c r="H405" s="4">
        <v>21</v>
      </c>
      <c r="I405" s="123">
        <v>48.914285714285718</v>
      </c>
      <c r="J405">
        <v>14</v>
      </c>
      <c r="K405" s="4">
        <v>1027.2</v>
      </c>
      <c r="L405" s="127">
        <v>3.4651194170827151E-4</v>
      </c>
      <c r="N405">
        <v>6907</v>
      </c>
      <c r="O405">
        <v>2964400</v>
      </c>
    </row>
    <row r="406" spans="1:15" ht="15.5" x14ac:dyDescent="0.35">
      <c r="A406">
        <v>2025</v>
      </c>
      <c r="B406" t="s">
        <v>6</v>
      </c>
      <c r="C406" s="38" t="s">
        <v>17</v>
      </c>
      <c r="D406">
        <v>11</v>
      </c>
      <c r="E406" s="4">
        <v>484</v>
      </c>
      <c r="F406" s="123">
        <v>1.7282010997643362</v>
      </c>
      <c r="G406">
        <v>22</v>
      </c>
      <c r="H406" s="4">
        <v>10</v>
      </c>
      <c r="I406" s="123">
        <v>48.4</v>
      </c>
      <c r="J406">
        <v>15</v>
      </c>
      <c r="K406" s="4">
        <v>484</v>
      </c>
      <c r="L406" s="127">
        <v>2.6579664030849985E-4</v>
      </c>
      <c r="N406">
        <v>6365</v>
      </c>
      <c r="O406">
        <v>1820941</v>
      </c>
    </row>
    <row r="407" spans="1:15" ht="15.5" x14ac:dyDescent="0.35">
      <c r="A407">
        <v>2025</v>
      </c>
      <c r="B407" t="s">
        <v>6</v>
      </c>
      <c r="C407" s="38" t="s">
        <v>41</v>
      </c>
      <c r="D407">
        <v>1</v>
      </c>
      <c r="E407" s="4">
        <v>92</v>
      </c>
      <c r="F407" s="123">
        <v>0.40666937779585199</v>
      </c>
      <c r="G407">
        <v>64</v>
      </c>
      <c r="H407" s="4">
        <v>2</v>
      </c>
      <c r="I407" s="123">
        <v>46</v>
      </c>
      <c r="J407">
        <v>16</v>
      </c>
      <c r="K407" s="4">
        <v>92</v>
      </c>
      <c r="L407" s="127">
        <v>1.1188552651261327E-4</v>
      </c>
      <c r="N407">
        <v>2459</v>
      </c>
      <c r="O407">
        <v>822269</v>
      </c>
    </row>
    <row r="408" spans="1:15" ht="15.5" x14ac:dyDescent="0.35">
      <c r="A408">
        <v>2025</v>
      </c>
      <c r="B408" t="s">
        <v>6</v>
      </c>
      <c r="C408" s="38" t="s">
        <v>38</v>
      </c>
      <c r="D408">
        <v>32</v>
      </c>
      <c r="E408" s="4">
        <v>8415</v>
      </c>
      <c r="F408" s="123">
        <v>0.9886307464162134</v>
      </c>
      <c r="G408">
        <v>45</v>
      </c>
      <c r="H408" s="4">
        <v>187</v>
      </c>
      <c r="I408" s="123">
        <v>45</v>
      </c>
      <c r="J408">
        <v>17</v>
      </c>
      <c r="K408" s="4">
        <v>8415</v>
      </c>
      <c r="L408" s="127">
        <v>7.1529931302364972E-4</v>
      </c>
      <c r="N408">
        <v>32368</v>
      </c>
      <c r="O408">
        <v>11764306</v>
      </c>
    </row>
    <row r="409" spans="1:15" ht="15.5" x14ac:dyDescent="0.35">
      <c r="A409">
        <v>2025</v>
      </c>
      <c r="B409" t="s">
        <v>6</v>
      </c>
      <c r="C409" s="38" t="s">
        <v>46</v>
      </c>
      <c r="D409">
        <v>32</v>
      </c>
      <c r="E409" s="4">
        <v>8994</v>
      </c>
      <c r="F409" s="123">
        <v>3.9960039960039961</v>
      </c>
      <c r="G409">
        <v>3</v>
      </c>
      <c r="H409" s="4">
        <v>200</v>
      </c>
      <c r="I409" s="123">
        <v>44.97</v>
      </c>
      <c r="J409">
        <v>18</v>
      </c>
      <c r="K409" s="4">
        <v>8994</v>
      </c>
      <c r="L409" s="127">
        <v>2.7227128561148881E-3</v>
      </c>
      <c r="N409">
        <v>8008</v>
      </c>
      <c r="O409">
        <v>3303323</v>
      </c>
    </row>
    <row r="410" spans="1:15" ht="15.5" x14ac:dyDescent="0.35">
      <c r="A410">
        <v>2025</v>
      </c>
      <c r="B410" t="s">
        <v>6</v>
      </c>
      <c r="C410" s="38" t="s">
        <v>37</v>
      </c>
      <c r="D410">
        <v>34</v>
      </c>
      <c r="E410" s="4">
        <v>350</v>
      </c>
      <c r="F410" s="123">
        <v>4.3345232024477314</v>
      </c>
      <c r="G410">
        <v>1</v>
      </c>
      <c r="H410" s="4">
        <v>8</v>
      </c>
      <c r="I410" s="123">
        <v>43.75</v>
      </c>
      <c r="J410">
        <v>19</v>
      </c>
      <c r="K410" s="4">
        <v>350</v>
      </c>
      <c r="L410" s="127">
        <v>1.9532939512067172E-4</v>
      </c>
      <c r="N410">
        <v>7844</v>
      </c>
      <c r="O410">
        <v>1791845</v>
      </c>
    </row>
    <row r="411" spans="1:15" ht="15.5" x14ac:dyDescent="0.35">
      <c r="A411">
        <v>2025</v>
      </c>
      <c r="B411" t="s">
        <v>6</v>
      </c>
      <c r="C411" s="38" t="s">
        <v>58</v>
      </c>
      <c r="D411">
        <v>33</v>
      </c>
      <c r="E411" s="4">
        <v>9260</v>
      </c>
      <c r="F411" s="123">
        <v>4.1894122127713596</v>
      </c>
      <c r="G411">
        <v>2</v>
      </c>
      <c r="H411" s="4">
        <v>217</v>
      </c>
      <c r="I411" s="123">
        <v>42.672811059907836</v>
      </c>
      <c r="J411">
        <v>20</v>
      </c>
      <c r="K411" s="4">
        <v>9260</v>
      </c>
      <c r="L411" s="127">
        <v>2.5937234693040111E-3</v>
      </c>
      <c r="N411">
        <v>7877</v>
      </c>
      <c r="O411">
        <v>3570157</v>
      </c>
    </row>
    <row r="412" spans="1:15" ht="15.5" x14ac:dyDescent="0.35">
      <c r="A412">
        <v>2025</v>
      </c>
      <c r="B412" t="s">
        <v>6</v>
      </c>
      <c r="C412" s="38" t="s">
        <v>50</v>
      </c>
      <c r="D412">
        <v>6</v>
      </c>
      <c r="E412" s="4">
        <v>337</v>
      </c>
      <c r="F412" s="123">
        <v>1.2733446519524618</v>
      </c>
      <c r="G412">
        <v>37</v>
      </c>
      <c r="H412" s="4">
        <v>8</v>
      </c>
      <c r="I412" s="123">
        <v>42.125</v>
      </c>
      <c r="J412">
        <v>21</v>
      </c>
      <c r="K412" s="4">
        <v>337</v>
      </c>
      <c r="L412" s="127">
        <v>2.1354671952317615E-4</v>
      </c>
      <c r="N412">
        <v>4712</v>
      </c>
      <c r="O412">
        <v>1578109</v>
      </c>
    </row>
    <row r="413" spans="1:15" ht="15.5" x14ac:dyDescent="0.35">
      <c r="A413">
        <v>2025</v>
      </c>
      <c r="B413" t="s">
        <v>6</v>
      </c>
      <c r="C413" s="38" t="s">
        <v>30</v>
      </c>
      <c r="D413">
        <v>13</v>
      </c>
      <c r="E413" s="4">
        <v>3830</v>
      </c>
      <c r="F413" s="123">
        <v>0.87695628710199669</v>
      </c>
      <c r="G413">
        <v>46</v>
      </c>
      <c r="H413" s="4">
        <v>94</v>
      </c>
      <c r="I413" s="123">
        <v>40.744680851063826</v>
      </c>
      <c r="J413">
        <v>22</v>
      </c>
      <c r="K413" s="4">
        <v>3830</v>
      </c>
      <c r="L413" s="127">
        <v>2.1157205216052076E-3</v>
      </c>
      <c r="N413">
        <v>14824</v>
      </c>
      <c r="O413">
        <v>1810258</v>
      </c>
    </row>
    <row r="414" spans="1:15" ht="15.5" x14ac:dyDescent="0.35">
      <c r="A414">
        <v>2025</v>
      </c>
      <c r="B414" t="s">
        <v>6</v>
      </c>
      <c r="C414" s="38" t="s">
        <v>72</v>
      </c>
      <c r="D414">
        <v>3</v>
      </c>
      <c r="E414" s="4">
        <v>405</v>
      </c>
      <c r="F414" s="123">
        <v>0.24681201151789386</v>
      </c>
      <c r="G414">
        <v>69</v>
      </c>
      <c r="H414" s="4">
        <v>10</v>
      </c>
      <c r="I414" s="123">
        <v>40.5</v>
      </c>
      <c r="J414">
        <v>23</v>
      </c>
      <c r="K414" s="4">
        <v>405</v>
      </c>
      <c r="L414" s="127">
        <v>1.8453849883171182E-4</v>
      </c>
      <c r="N414">
        <v>12155</v>
      </c>
      <c r="O414">
        <v>2194664</v>
      </c>
    </row>
    <row r="415" spans="1:15" ht="15.5" x14ac:dyDescent="0.35">
      <c r="A415">
        <v>2025</v>
      </c>
      <c r="B415" t="s">
        <v>6</v>
      </c>
      <c r="C415" s="38" t="s">
        <v>88</v>
      </c>
      <c r="D415">
        <v>26</v>
      </c>
      <c r="E415" s="4">
        <v>120</v>
      </c>
      <c r="F415" s="123">
        <v>3.886978621617581</v>
      </c>
      <c r="G415">
        <v>5</v>
      </c>
      <c r="H415" s="4">
        <v>3</v>
      </c>
      <c r="I415" s="123">
        <v>40</v>
      </c>
      <c r="J415">
        <v>24</v>
      </c>
      <c r="K415" s="4">
        <v>120</v>
      </c>
      <c r="L415" s="127">
        <v>3.7806814111141324E-5</v>
      </c>
      <c r="N415">
        <v>6689</v>
      </c>
      <c r="O415">
        <v>3174031</v>
      </c>
    </row>
    <row r="416" spans="1:15" ht="15.5" x14ac:dyDescent="0.35">
      <c r="A416">
        <v>2025</v>
      </c>
      <c r="B416" t="s">
        <v>6</v>
      </c>
      <c r="C416" s="38" t="s">
        <v>65</v>
      </c>
      <c r="D416">
        <v>59</v>
      </c>
      <c r="E416" s="4">
        <v>3320</v>
      </c>
      <c r="F416" s="123">
        <v>3.8449006190941675</v>
      </c>
      <c r="G416">
        <v>6</v>
      </c>
      <c r="H416" s="4">
        <v>83</v>
      </c>
      <c r="I416" s="123">
        <v>40</v>
      </c>
      <c r="J416">
        <v>25</v>
      </c>
      <c r="K416" s="4">
        <v>3320</v>
      </c>
      <c r="L416" s="127">
        <v>8.2933839529515327E-4</v>
      </c>
      <c r="N416">
        <v>15345</v>
      </c>
      <c r="O416">
        <v>4003191</v>
      </c>
    </row>
    <row r="417" spans="1:15" ht="15.5" x14ac:dyDescent="0.35">
      <c r="A417">
        <v>2025</v>
      </c>
      <c r="B417" t="s">
        <v>6</v>
      </c>
      <c r="C417" s="38" t="s">
        <v>62</v>
      </c>
      <c r="D417">
        <v>164</v>
      </c>
      <c r="E417" s="4">
        <v>25280</v>
      </c>
      <c r="F417" s="123">
        <v>3.1418828307597995</v>
      </c>
      <c r="G417">
        <v>10</v>
      </c>
      <c r="H417" s="4">
        <v>632</v>
      </c>
      <c r="I417" s="123">
        <v>40</v>
      </c>
      <c r="J417">
        <v>26</v>
      </c>
      <c r="K417" s="4">
        <v>25280</v>
      </c>
      <c r="L417" s="127">
        <v>1.7713527003564216E-3</v>
      </c>
      <c r="N417">
        <v>52198</v>
      </c>
      <c r="O417">
        <v>14271579</v>
      </c>
    </row>
    <row r="418" spans="1:15" ht="15.5" x14ac:dyDescent="0.35">
      <c r="A418">
        <v>2025</v>
      </c>
      <c r="B418" t="s">
        <v>6</v>
      </c>
      <c r="C418" s="38" t="s">
        <v>19</v>
      </c>
      <c r="D418">
        <v>31</v>
      </c>
      <c r="E418" s="4">
        <v>2680</v>
      </c>
      <c r="F418" s="123">
        <v>2.1198030634573306</v>
      </c>
      <c r="G418">
        <v>19</v>
      </c>
      <c r="H418" s="4">
        <v>67</v>
      </c>
      <c r="I418" s="123">
        <v>40</v>
      </c>
      <c r="J418">
        <v>27</v>
      </c>
      <c r="K418" s="4">
        <v>2680</v>
      </c>
      <c r="L418" s="127">
        <v>6.124563567713677E-4</v>
      </c>
      <c r="N418">
        <v>14624</v>
      </c>
      <c r="O418">
        <v>4375822</v>
      </c>
    </row>
    <row r="419" spans="1:15" ht="15.5" x14ac:dyDescent="0.35">
      <c r="A419">
        <v>2025</v>
      </c>
      <c r="B419" t="s">
        <v>6</v>
      </c>
      <c r="C419" s="38" t="s">
        <v>23</v>
      </c>
      <c r="D419">
        <v>11</v>
      </c>
      <c r="E419" s="4">
        <v>1780</v>
      </c>
      <c r="F419" s="123">
        <v>1.3205282112845138</v>
      </c>
      <c r="G419">
        <v>36</v>
      </c>
      <c r="H419" s="4">
        <v>44.5</v>
      </c>
      <c r="I419" s="123">
        <v>40</v>
      </c>
      <c r="J419">
        <v>28</v>
      </c>
      <c r="K419" s="4">
        <v>1780</v>
      </c>
      <c r="L419" s="127">
        <v>5.6036359412172298E-4</v>
      </c>
      <c r="N419">
        <v>8330</v>
      </c>
      <c r="O419">
        <v>3176509</v>
      </c>
    </row>
    <row r="420" spans="1:15" ht="15.5" x14ac:dyDescent="0.35">
      <c r="A420">
        <v>2025</v>
      </c>
      <c r="B420" t="s">
        <v>6</v>
      </c>
      <c r="C420" s="38" t="s">
        <v>67</v>
      </c>
      <c r="D420">
        <v>15</v>
      </c>
      <c r="E420" s="4">
        <v>1680</v>
      </c>
      <c r="F420" s="123">
        <v>1.1216630524190532</v>
      </c>
      <c r="G420">
        <v>42</v>
      </c>
      <c r="H420" s="4">
        <v>42</v>
      </c>
      <c r="I420" s="123">
        <v>40</v>
      </c>
      <c r="J420">
        <v>29</v>
      </c>
      <c r="K420" s="4">
        <v>1680</v>
      </c>
      <c r="L420" s="127">
        <v>4.0010059672146138E-4</v>
      </c>
      <c r="N420">
        <v>13373</v>
      </c>
      <c r="O420">
        <v>4198944</v>
      </c>
    </row>
    <row r="421" spans="1:15" ht="15.5" x14ac:dyDescent="0.35">
      <c r="A421">
        <v>2025</v>
      </c>
      <c r="B421" t="s">
        <v>6</v>
      </c>
      <c r="C421" s="38" t="s">
        <v>32</v>
      </c>
      <c r="D421">
        <v>4</v>
      </c>
      <c r="E421" s="4">
        <v>680</v>
      </c>
      <c r="F421" s="123">
        <v>0.62695924764890287</v>
      </c>
      <c r="G421">
        <v>54</v>
      </c>
      <c r="H421" s="4">
        <v>17</v>
      </c>
      <c r="I421" s="123">
        <v>40</v>
      </c>
      <c r="J421">
        <v>30</v>
      </c>
      <c r="K421" s="4">
        <v>680</v>
      </c>
      <c r="L421" s="127">
        <v>5.2350378000523502E-4</v>
      </c>
      <c r="N421">
        <v>6380</v>
      </c>
      <c r="O421">
        <v>1298940</v>
      </c>
    </row>
    <row r="422" spans="1:15" ht="15.5" x14ac:dyDescent="0.35">
      <c r="A422">
        <v>2025</v>
      </c>
      <c r="B422" t="s">
        <v>6</v>
      </c>
      <c r="C422" s="38" t="s">
        <v>47</v>
      </c>
      <c r="D422">
        <v>10</v>
      </c>
      <c r="E422" s="4">
        <v>680</v>
      </c>
      <c r="F422" s="123">
        <v>0.59481322864620512</v>
      </c>
      <c r="G422">
        <v>56</v>
      </c>
      <c r="H422" s="4">
        <v>17</v>
      </c>
      <c r="I422" s="123">
        <v>40</v>
      </c>
      <c r="J422">
        <v>31</v>
      </c>
      <c r="K422" s="4">
        <v>680</v>
      </c>
      <c r="L422" s="127">
        <v>1.8333673944236512E-4</v>
      </c>
      <c r="N422">
        <v>16812</v>
      </c>
      <c r="O422">
        <v>3709022</v>
      </c>
    </row>
    <row r="423" spans="1:15" ht="15.5" x14ac:dyDescent="0.35">
      <c r="A423">
        <v>2025</v>
      </c>
      <c r="B423" t="s">
        <v>6</v>
      </c>
      <c r="C423" s="38" t="s">
        <v>66</v>
      </c>
      <c r="D423">
        <v>3</v>
      </c>
      <c r="E423" s="4">
        <v>160</v>
      </c>
      <c r="F423" s="123">
        <v>0.51334702258726905</v>
      </c>
      <c r="G423">
        <v>59</v>
      </c>
      <c r="H423" s="4">
        <v>4</v>
      </c>
      <c r="I423" s="123">
        <v>40</v>
      </c>
      <c r="J423">
        <v>32</v>
      </c>
      <c r="K423" s="4">
        <v>160</v>
      </c>
      <c r="L423" s="127">
        <v>1.0714876467519526E-4</v>
      </c>
      <c r="N423">
        <v>5844</v>
      </c>
      <c r="O423">
        <v>1493251</v>
      </c>
    </row>
    <row r="424" spans="1:15" ht="15.5" x14ac:dyDescent="0.35">
      <c r="A424">
        <v>2025</v>
      </c>
      <c r="B424" t="s">
        <v>6</v>
      </c>
      <c r="C424" s="38" t="s">
        <v>21</v>
      </c>
      <c r="D424">
        <v>1</v>
      </c>
      <c r="E424" s="4">
        <v>120</v>
      </c>
      <c r="F424" s="123">
        <v>0.25581990278843697</v>
      </c>
      <c r="G424">
        <v>68</v>
      </c>
      <c r="H424" s="4">
        <v>3</v>
      </c>
      <c r="I424" s="123">
        <v>40</v>
      </c>
      <c r="J424">
        <v>33</v>
      </c>
      <c r="K424" s="4">
        <v>120</v>
      </c>
      <c r="L424" s="127">
        <v>1.6434168828216372E-4</v>
      </c>
      <c r="N424">
        <v>3909</v>
      </c>
      <c r="O424">
        <v>730186</v>
      </c>
    </row>
    <row r="425" spans="1:15" ht="15.5" x14ac:dyDescent="0.35">
      <c r="A425">
        <v>2025</v>
      </c>
      <c r="B425" t="s">
        <v>6</v>
      </c>
      <c r="C425" s="38" t="s">
        <v>87</v>
      </c>
      <c r="D425">
        <v>8</v>
      </c>
      <c r="E425" s="4">
        <v>1480</v>
      </c>
      <c r="F425" s="123">
        <v>0.60172997367431369</v>
      </c>
      <c r="G425">
        <v>55</v>
      </c>
      <c r="H425" s="4">
        <v>38</v>
      </c>
      <c r="I425" s="123">
        <v>38.94736842105263</v>
      </c>
      <c r="J425">
        <v>34</v>
      </c>
      <c r="K425" s="4">
        <v>1480</v>
      </c>
      <c r="L425" s="127">
        <v>2.8485257916688317E-4</v>
      </c>
      <c r="N425">
        <v>13295</v>
      </c>
      <c r="O425">
        <v>5195670</v>
      </c>
    </row>
    <row r="426" spans="1:15" ht="15.5" x14ac:dyDescent="0.35">
      <c r="A426">
        <v>2025</v>
      </c>
      <c r="B426" t="s">
        <v>6</v>
      </c>
      <c r="C426" s="38" t="s">
        <v>84</v>
      </c>
      <c r="D426">
        <v>38</v>
      </c>
      <c r="E426" s="4">
        <v>2854.8</v>
      </c>
      <c r="F426" s="123">
        <v>2.5044486917550914</v>
      </c>
      <c r="G426">
        <v>12</v>
      </c>
      <c r="H426" s="4">
        <v>75</v>
      </c>
      <c r="I426" s="123">
        <v>38.064</v>
      </c>
      <c r="J426">
        <v>35</v>
      </c>
      <c r="K426" s="4">
        <v>2854.8</v>
      </c>
      <c r="L426" s="127">
        <v>5.2543669056604814E-4</v>
      </c>
      <c r="N426">
        <v>15173</v>
      </c>
      <c r="O426">
        <v>5433195</v>
      </c>
    </row>
    <row r="427" spans="1:15" ht="15.5" x14ac:dyDescent="0.35">
      <c r="A427">
        <v>2025</v>
      </c>
      <c r="B427" t="s">
        <v>6</v>
      </c>
      <c r="C427" s="38" t="s">
        <v>51</v>
      </c>
      <c r="D427">
        <v>9</v>
      </c>
      <c r="E427" s="4">
        <v>865</v>
      </c>
      <c r="F427" s="123">
        <v>1.2520868113522536</v>
      </c>
      <c r="G427">
        <v>39</v>
      </c>
      <c r="H427" s="4">
        <v>23</v>
      </c>
      <c r="I427" s="123">
        <v>37.608695652173914</v>
      </c>
      <c r="J427">
        <v>36</v>
      </c>
      <c r="K427" s="4">
        <v>865</v>
      </c>
      <c r="L427" s="127">
        <v>3.9276548676584638E-4</v>
      </c>
      <c r="N427">
        <v>7188</v>
      </c>
      <c r="O427">
        <v>2202332</v>
      </c>
    </row>
    <row r="428" spans="1:15" ht="15.5" x14ac:dyDescent="0.35">
      <c r="A428">
        <v>2025</v>
      </c>
      <c r="B428" t="s">
        <v>6</v>
      </c>
      <c r="C428" s="38" t="s">
        <v>49</v>
      </c>
      <c r="D428">
        <v>3</v>
      </c>
      <c r="E428" s="4">
        <v>530</v>
      </c>
      <c r="F428" s="123">
        <v>0.43503480278422274</v>
      </c>
      <c r="G428">
        <v>63</v>
      </c>
      <c r="H428" s="4">
        <v>15</v>
      </c>
      <c r="I428" s="123">
        <v>35.333333333333336</v>
      </c>
      <c r="J428">
        <v>37</v>
      </c>
      <c r="K428" s="4">
        <v>530</v>
      </c>
      <c r="L428" s="127">
        <v>2.1806616456589403E-4</v>
      </c>
      <c r="N428">
        <v>6896</v>
      </c>
      <c r="O428">
        <v>2430455</v>
      </c>
    </row>
    <row r="429" spans="1:15" ht="15.5" x14ac:dyDescent="0.35">
      <c r="A429">
        <v>2025</v>
      </c>
      <c r="B429" t="s">
        <v>6</v>
      </c>
      <c r="C429" s="38" t="s">
        <v>18</v>
      </c>
      <c r="D429">
        <v>15</v>
      </c>
      <c r="E429" s="4">
        <v>350</v>
      </c>
      <c r="F429" s="123">
        <v>3.7888355645364991</v>
      </c>
      <c r="G429">
        <v>7</v>
      </c>
      <c r="H429" s="4">
        <v>10</v>
      </c>
      <c r="I429" s="123">
        <v>35</v>
      </c>
      <c r="J429">
        <v>38</v>
      </c>
      <c r="K429" s="4">
        <v>350</v>
      </c>
      <c r="L429" s="127">
        <v>3.5550030065168282E-4</v>
      </c>
      <c r="N429">
        <v>3959</v>
      </c>
      <c r="O429">
        <v>984528</v>
      </c>
    </row>
    <row r="430" spans="1:15" ht="15.5" x14ac:dyDescent="0.35">
      <c r="A430">
        <v>2025</v>
      </c>
      <c r="B430" t="s">
        <v>6</v>
      </c>
      <c r="C430" s="38" t="s">
        <v>60</v>
      </c>
      <c r="D430">
        <v>34</v>
      </c>
      <c r="E430" s="4">
        <v>9047.5</v>
      </c>
      <c r="F430" s="123">
        <v>3.7065300337948326</v>
      </c>
      <c r="G430">
        <v>8</v>
      </c>
      <c r="H430" s="4">
        <v>258.5</v>
      </c>
      <c r="I430" s="123">
        <v>35</v>
      </c>
      <c r="J430">
        <v>39</v>
      </c>
      <c r="K430" s="4">
        <v>9047.5</v>
      </c>
      <c r="L430" s="127">
        <v>2.6257836719934015E-3</v>
      </c>
      <c r="N430">
        <v>9173</v>
      </c>
      <c r="O430">
        <v>3445638</v>
      </c>
    </row>
    <row r="431" spans="1:15" ht="15.5" x14ac:dyDescent="0.35">
      <c r="A431">
        <v>2025</v>
      </c>
      <c r="B431" t="s">
        <v>6</v>
      </c>
      <c r="C431" s="38" t="s">
        <v>40</v>
      </c>
      <c r="D431">
        <v>11</v>
      </c>
      <c r="E431" s="4">
        <v>840</v>
      </c>
      <c r="F431" s="123">
        <v>1.7019959771004176</v>
      </c>
      <c r="G431">
        <v>24</v>
      </c>
      <c r="H431" s="4">
        <v>24</v>
      </c>
      <c r="I431" s="123">
        <v>35</v>
      </c>
      <c r="J431">
        <v>40</v>
      </c>
      <c r="K431" s="4">
        <v>840</v>
      </c>
      <c r="L431" s="127">
        <v>6.6487151358000061E-4</v>
      </c>
      <c r="N431">
        <v>6463</v>
      </c>
      <c r="O431">
        <v>1263402</v>
      </c>
    </row>
    <row r="432" spans="1:15" ht="15.5" x14ac:dyDescent="0.35">
      <c r="A432">
        <v>2025</v>
      </c>
      <c r="B432" t="s">
        <v>6</v>
      </c>
      <c r="C432" s="38" t="s">
        <v>34</v>
      </c>
      <c r="D432">
        <v>17</v>
      </c>
      <c r="E432" s="4">
        <v>1050</v>
      </c>
      <c r="F432" s="123">
        <v>1.5474239941744039</v>
      </c>
      <c r="G432">
        <v>30</v>
      </c>
      <c r="H432" s="4">
        <v>30</v>
      </c>
      <c r="I432" s="123">
        <v>35</v>
      </c>
      <c r="J432">
        <v>41</v>
      </c>
      <c r="K432" s="4">
        <v>1050</v>
      </c>
      <c r="L432" s="127">
        <v>3.8280512302627499E-4</v>
      </c>
      <c r="N432">
        <v>10986</v>
      </c>
      <c r="O432">
        <v>2742910</v>
      </c>
    </row>
    <row r="433" spans="1:15" ht="15.5" x14ac:dyDescent="0.35">
      <c r="A433">
        <v>2025</v>
      </c>
      <c r="B433" t="s">
        <v>6</v>
      </c>
      <c r="C433" s="38" t="s">
        <v>39</v>
      </c>
      <c r="D433">
        <v>12</v>
      </c>
      <c r="E433" s="4">
        <v>630</v>
      </c>
      <c r="F433" s="123">
        <v>1.5207198073754911</v>
      </c>
      <c r="G433">
        <v>31</v>
      </c>
      <c r="H433" s="4">
        <v>18</v>
      </c>
      <c r="I433" s="123">
        <v>35</v>
      </c>
      <c r="J433">
        <v>42</v>
      </c>
      <c r="K433" s="4">
        <v>630</v>
      </c>
      <c r="L433" s="127">
        <v>3.9758746450900789E-4</v>
      </c>
      <c r="N433">
        <v>7891</v>
      </c>
      <c r="O433">
        <v>1584557</v>
      </c>
    </row>
    <row r="434" spans="1:15" ht="15.5" x14ac:dyDescent="0.35">
      <c r="A434">
        <v>2025</v>
      </c>
      <c r="B434" t="s">
        <v>6</v>
      </c>
      <c r="C434" s="38" t="s">
        <v>73</v>
      </c>
      <c r="D434">
        <v>37</v>
      </c>
      <c r="E434" s="4">
        <v>1680</v>
      </c>
      <c r="F434" s="123">
        <v>1.4138326327856323</v>
      </c>
      <c r="G434">
        <v>34</v>
      </c>
      <c r="H434" s="4">
        <v>48</v>
      </c>
      <c r="I434" s="123">
        <v>35</v>
      </c>
      <c r="J434">
        <v>43</v>
      </c>
      <c r="K434" s="4">
        <v>1680</v>
      </c>
      <c r="L434" s="127">
        <v>3.2182194128358679E-4</v>
      </c>
      <c r="N434">
        <v>26170</v>
      </c>
      <c r="O434">
        <v>5220278</v>
      </c>
    </row>
    <row r="435" spans="1:15" ht="15.5" x14ac:dyDescent="0.35">
      <c r="A435">
        <v>2025</v>
      </c>
      <c r="B435" t="s">
        <v>6</v>
      </c>
      <c r="C435" s="38" t="s">
        <v>82</v>
      </c>
      <c r="D435">
        <v>7</v>
      </c>
      <c r="E435" s="4">
        <v>455</v>
      </c>
      <c r="F435" s="123">
        <v>1.2203626220362622</v>
      </c>
      <c r="G435">
        <v>40</v>
      </c>
      <c r="H435" s="4">
        <v>13</v>
      </c>
      <c r="I435" s="123">
        <v>35</v>
      </c>
      <c r="J435">
        <v>44</v>
      </c>
      <c r="K435" s="4">
        <v>455</v>
      </c>
      <c r="L435" s="127">
        <v>2.3277074434968203E-4</v>
      </c>
      <c r="N435">
        <v>5736</v>
      </c>
      <c r="O435">
        <v>1954713</v>
      </c>
    </row>
    <row r="436" spans="1:15" ht="15.5" x14ac:dyDescent="0.35">
      <c r="A436">
        <v>2025</v>
      </c>
      <c r="B436" t="s">
        <v>6</v>
      </c>
      <c r="C436" s="38" t="s">
        <v>70</v>
      </c>
      <c r="D436">
        <v>7</v>
      </c>
      <c r="E436" s="4">
        <v>385</v>
      </c>
      <c r="F436" s="123">
        <v>1.2184508268059182</v>
      </c>
      <c r="G436">
        <v>41</v>
      </c>
      <c r="H436" s="4">
        <v>11</v>
      </c>
      <c r="I436" s="123">
        <v>35</v>
      </c>
      <c r="J436">
        <v>45</v>
      </c>
      <c r="K436" s="4">
        <v>385</v>
      </c>
      <c r="L436" s="127">
        <v>1.9698565893237866E-4</v>
      </c>
      <c r="N436">
        <v>5745</v>
      </c>
      <c r="O436">
        <v>1954457</v>
      </c>
    </row>
    <row r="437" spans="1:15" ht="15.5" x14ac:dyDescent="0.35">
      <c r="A437">
        <v>2025</v>
      </c>
      <c r="B437" t="s">
        <v>6</v>
      </c>
      <c r="C437" s="38" t="s">
        <v>61</v>
      </c>
      <c r="D437">
        <v>13</v>
      </c>
      <c r="E437" s="4">
        <v>735</v>
      </c>
      <c r="F437" s="123">
        <v>0.99624492298260403</v>
      </c>
      <c r="G437">
        <v>44</v>
      </c>
      <c r="H437" s="4">
        <v>21</v>
      </c>
      <c r="I437" s="123">
        <v>35</v>
      </c>
      <c r="J437">
        <v>46</v>
      </c>
      <c r="K437" s="4">
        <v>735</v>
      </c>
      <c r="L437" s="127">
        <v>1.341547375422268E-4</v>
      </c>
      <c r="N437">
        <v>13049</v>
      </c>
      <c r="O437">
        <v>5478748</v>
      </c>
    </row>
    <row r="438" spans="1:15" ht="15.5" x14ac:dyDescent="0.35">
      <c r="A438">
        <v>2025</v>
      </c>
      <c r="B438" t="s">
        <v>6</v>
      </c>
      <c r="C438" s="38" t="s">
        <v>36</v>
      </c>
      <c r="D438">
        <v>6</v>
      </c>
      <c r="E438" s="4">
        <v>595</v>
      </c>
      <c r="F438" s="123">
        <v>0.81521739130434778</v>
      </c>
      <c r="G438">
        <v>48</v>
      </c>
      <c r="H438" s="4">
        <v>17</v>
      </c>
      <c r="I438" s="123">
        <v>35</v>
      </c>
      <c r="J438">
        <v>47</v>
      </c>
      <c r="K438" s="4">
        <v>595</v>
      </c>
      <c r="L438" s="127">
        <v>6.9010631116719597E-4</v>
      </c>
      <c r="N438">
        <v>7360</v>
      </c>
      <c r="O438">
        <v>862186</v>
      </c>
    </row>
    <row r="439" spans="1:15" ht="15.5" x14ac:dyDescent="0.35">
      <c r="A439">
        <v>2025</v>
      </c>
      <c r="B439" t="s">
        <v>6</v>
      </c>
      <c r="C439" s="38" t="s">
        <v>22</v>
      </c>
      <c r="D439">
        <v>15</v>
      </c>
      <c r="E439" s="4">
        <v>665</v>
      </c>
      <c r="F439" s="123">
        <v>0.78419071518193229</v>
      </c>
      <c r="G439">
        <v>49</v>
      </c>
      <c r="H439" s="4">
        <v>19</v>
      </c>
      <c r="I439" s="123">
        <v>35</v>
      </c>
      <c r="J439">
        <v>48</v>
      </c>
      <c r="K439" s="4">
        <v>665</v>
      </c>
      <c r="L439" s="127">
        <v>1.8539494839190095E-4</v>
      </c>
      <c r="N439">
        <v>19128</v>
      </c>
      <c r="O439">
        <v>3586937</v>
      </c>
    </row>
    <row r="440" spans="1:15" ht="15.5" x14ac:dyDescent="0.35">
      <c r="A440">
        <v>2025</v>
      </c>
      <c r="B440" t="s">
        <v>6</v>
      </c>
      <c r="C440" s="38" t="s">
        <v>43</v>
      </c>
      <c r="D440">
        <v>9</v>
      </c>
      <c r="E440" s="4">
        <v>280</v>
      </c>
      <c r="F440" s="123">
        <v>0.65435509669914205</v>
      </c>
      <c r="G440">
        <v>52</v>
      </c>
      <c r="H440" s="4">
        <v>8</v>
      </c>
      <c r="I440" s="123">
        <v>35</v>
      </c>
      <c r="J440">
        <v>49</v>
      </c>
      <c r="K440" s="4">
        <v>280</v>
      </c>
      <c r="L440" s="127">
        <v>7.0299263966706267E-5</v>
      </c>
      <c r="N440">
        <v>13754</v>
      </c>
      <c r="O440">
        <v>3982972</v>
      </c>
    </row>
    <row r="441" spans="1:15" ht="15.5" x14ac:dyDescent="0.35">
      <c r="A441">
        <v>2025</v>
      </c>
      <c r="B441" t="s">
        <v>6</v>
      </c>
      <c r="C441" s="38" t="s">
        <v>55</v>
      </c>
      <c r="D441">
        <v>3</v>
      </c>
      <c r="E441" s="4">
        <v>140</v>
      </c>
      <c r="F441" s="123">
        <v>0.48979591836734693</v>
      </c>
      <c r="G441">
        <v>61</v>
      </c>
      <c r="H441" s="4">
        <v>4</v>
      </c>
      <c r="I441" s="123">
        <v>35</v>
      </c>
      <c r="J441">
        <v>50</v>
      </c>
      <c r="K441" s="4">
        <v>140</v>
      </c>
      <c r="L441" s="127">
        <v>7.2677512227991436E-5</v>
      </c>
      <c r="N441">
        <v>6125</v>
      </c>
      <c r="O441">
        <v>1926318</v>
      </c>
    </row>
    <row r="442" spans="1:15" ht="15.5" x14ac:dyDescent="0.35">
      <c r="A442">
        <v>2025</v>
      </c>
      <c r="B442" t="s">
        <v>6</v>
      </c>
      <c r="C442" s="38" t="s">
        <v>31</v>
      </c>
      <c r="D442">
        <v>2</v>
      </c>
      <c r="E442" s="4">
        <v>105</v>
      </c>
      <c r="F442" s="123">
        <v>0.45156920298035674</v>
      </c>
      <c r="G442">
        <v>62</v>
      </c>
      <c r="H442" s="4">
        <v>3</v>
      </c>
      <c r="I442" s="123">
        <v>35</v>
      </c>
      <c r="J442">
        <v>51</v>
      </c>
      <c r="K442" s="4">
        <v>105</v>
      </c>
      <c r="L442" s="127">
        <v>4.87226318016794E-5</v>
      </c>
      <c r="N442">
        <v>4429</v>
      </c>
      <c r="O442">
        <v>2155056</v>
      </c>
    </row>
    <row r="443" spans="1:15" ht="15.5" x14ac:dyDescent="0.35">
      <c r="A443">
        <v>2025</v>
      </c>
      <c r="B443" t="s">
        <v>6</v>
      </c>
      <c r="C443" s="38" t="s">
        <v>64</v>
      </c>
      <c r="D443">
        <v>9</v>
      </c>
      <c r="E443" s="4">
        <v>840</v>
      </c>
      <c r="F443" s="123">
        <v>0.34836462163731369</v>
      </c>
      <c r="G443">
        <v>65</v>
      </c>
      <c r="H443" s="4">
        <v>24</v>
      </c>
      <c r="I443" s="123">
        <v>35</v>
      </c>
      <c r="J443">
        <v>52</v>
      </c>
      <c r="K443" s="4">
        <v>840</v>
      </c>
      <c r="L443" s="127">
        <v>2.9915382204621216E-4</v>
      </c>
      <c r="N443">
        <v>25835</v>
      </c>
      <c r="O443">
        <v>2807920</v>
      </c>
    </row>
    <row r="444" spans="1:15" ht="15.5" x14ac:dyDescent="0.35">
      <c r="A444">
        <v>2025</v>
      </c>
      <c r="B444" t="s">
        <v>6</v>
      </c>
      <c r="C444" s="38" t="s">
        <v>25</v>
      </c>
      <c r="D444">
        <v>1</v>
      </c>
      <c r="E444" s="4">
        <v>140</v>
      </c>
      <c r="F444" s="123">
        <v>0.12489072061945797</v>
      </c>
      <c r="G444">
        <v>71</v>
      </c>
      <c r="H444" s="4">
        <v>4</v>
      </c>
      <c r="I444" s="123">
        <v>35</v>
      </c>
      <c r="J444">
        <v>53</v>
      </c>
      <c r="K444" s="4">
        <v>140</v>
      </c>
      <c r="L444" s="127">
        <v>8.2887516903132908E-5</v>
      </c>
      <c r="N444">
        <v>8007</v>
      </c>
      <c r="O444">
        <v>1689036</v>
      </c>
    </row>
    <row r="445" spans="1:15" ht="15.5" x14ac:dyDescent="0.35">
      <c r="A445">
        <v>2025</v>
      </c>
      <c r="B445" t="s">
        <v>6</v>
      </c>
      <c r="C445" s="38" t="s">
        <v>24</v>
      </c>
      <c r="D445">
        <v>8</v>
      </c>
      <c r="E445" s="4">
        <v>2385</v>
      </c>
      <c r="F445" s="123">
        <v>1.6902598774561588</v>
      </c>
      <c r="G445">
        <v>25</v>
      </c>
      <c r="H445" s="4">
        <v>75</v>
      </c>
      <c r="I445" s="123">
        <v>31.8</v>
      </c>
      <c r="J445">
        <v>54</v>
      </c>
      <c r="K445" s="4">
        <v>2385</v>
      </c>
      <c r="L445" s="127">
        <v>1.0724417542718929E-3</v>
      </c>
      <c r="N445">
        <v>4733</v>
      </c>
      <c r="O445">
        <v>2223897</v>
      </c>
    </row>
    <row r="446" spans="1:15" ht="15.5" x14ac:dyDescent="0.35">
      <c r="A446">
        <v>2025</v>
      </c>
      <c r="B446" t="s">
        <v>6</v>
      </c>
      <c r="C446" s="38" t="s">
        <v>81</v>
      </c>
      <c r="D446">
        <v>50</v>
      </c>
      <c r="E446" s="4">
        <v>9265</v>
      </c>
      <c r="F446" s="123">
        <v>3.9764593605853351</v>
      </c>
      <c r="G446">
        <v>4</v>
      </c>
      <c r="H446" s="4">
        <v>297</v>
      </c>
      <c r="I446" s="123">
        <v>31.195286195286194</v>
      </c>
      <c r="J446">
        <v>55</v>
      </c>
      <c r="K446" s="4">
        <v>9265</v>
      </c>
      <c r="L446" s="127">
        <v>3.369991615940988E-3</v>
      </c>
      <c r="N446">
        <v>12574</v>
      </c>
      <c r="O446">
        <v>2749265</v>
      </c>
    </row>
    <row r="447" spans="1:15" ht="15.5" x14ac:dyDescent="0.35">
      <c r="A447">
        <v>2025</v>
      </c>
      <c r="B447" t="s">
        <v>6</v>
      </c>
      <c r="C447" s="38" t="s">
        <v>71</v>
      </c>
      <c r="D447">
        <v>14</v>
      </c>
      <c r="E447" s="4">
        <v>1500</v>
      </c>
      <c r="F447" s="123">
        <v>3.3396946564885495</v>
      </c>
      <c r="G447">
        <v>9</v>
      </c>
      <c r="H447" s="4">
        <v>50</v>
      </c>
      <c r="I447" s="123">
        <v>30</v>
      </c>
      <c r="J447">
        <v>56</v>
      </c>
      <c r="K447" s="4">
        <v>1500</v>
      </c>
      <c r="L447" s="127">
        <v>9.8686872474849658E-4</v>
      </c>
      <c r="N447">
        <v>4192</v>
      </c>
      <c r="O447">
        <v>1519959</v>
      </c>
    </row>
    <row r="448" spans="1:15" ht="15.5" x14ac:dyDescent="0.35">
      <c r="A448">
        <v>2025</v>
      </c>
      <c r="B448" t="s">
        <v>6</v>
      </c>
      <c r="C448" s="38" t="s">
        <v>69</v>
      </c>
      <c r="D448">
        <v>11</v>
      </c>
      <c r="E448" s="4">
        <v>1110</v>
      </c>
      <c r="F448" s="123">
        <v>2.4122807017543861</v>
      </c>
      <c r="G448">
        <v>15</v>
      </c>
      <c r="H448" s="4">
        <v>37</v>
      </c>
      <c r="I448" s="123">
        <v>30</v>
      </c>
      <c r="J448">
        <v>57</v>
      </c>
      <c r="K448" s="4">
        <v>1110</v>
      </c>
      <c r="L448" s="127">
        <v>4.8304784915329543E-4</v>
      </c>
      <c r="N448">
        <v>4560</v>
      </c>
      <c r="O448">
        <v>2297909</v>
      </c>
    </row>
    <row r="449" spans="1:15" ht="15.5" x14ac:dyDescent="0.35">
      <c r="A449">
        <v>2025</v>
      </c>
      <c r="B449" t="s">
        <v>6</v>
      </c>
      <c r="C449" s="38" t="s">
        <v>93</v>
      </c>
      <c r="D449">
        <v>13</v>
      </c>
      <c r="E449" s="4">
        <v>2385</v>
      </c>
      <c r="F449" s="123">
        <v>2.3326753992463662</v>
      </c>
      <c r="G449">
        <v>16</v>
      </c>
      <c r="H449" s="4">
        <v>79.5</v>
      </c>
      <c r="I449" s="123">
        <v>30</v>
      </c>
      <c r="J449">
        <v>58</v>
      </c>
      <c r="K449" s="4">
        <v>2385</v>
      </c>
      <c r="L449" s="127">
        <v>9.8729514660608492E-4</v>
      </c>
      <c r="N449">
        <v>5573</v>
      </c>
      <c r="O449">
        <v>2415691</v>
      </c>
    </row>
    <row r="450" spans="1:15" ht="15.5" x14ac:dyDescent="0.35">
      <c r="A450">
        <v>2025</v>
      </c>
      <c r="B450" t="s">
        <v>6</v>
      </c>
      <c r="C450" s="38" t="s">
        <v>91</v>
      </c>
      <c r="D450">
        <v>23</v>
      </c>
      <c r="E450" s="4">
        <v>1230</v>
      </c>
      <c r="F450" s="123">
        <v>1.9470075340726318</v>
      </c>
      <c r="G450">
        <v>20</v>
      </c>
      <c r="H450" s="4">
        <v>41</v>
      </c>
      <c r="I450" s="123">
        <v>30</v>
      </c>
      <c r="J450">
        <v>59</v>
      </c>
      <c r="K450" s="4">
        <v>1230</v>
      </c>
      <c r="L450" s="127">
        <v>3.7029611044578234E-4</v>
      </c>
      <c r="N450">
        <v>11813</v>
      </c>
      <c r="O450">
        <v>3321666</v>
      </c>
    </row>
    <row r="451" spans="1:15" ht="15.5" x14ac:dyDescent="0.35">
      <c r="A451">
        <v>2025</v>
      </c>
      <c r="B451" t="s">
        <v>6</v>
      </c>
      <c r="C451" s="38" t="s">
        <v>92</v>
      </c>
      <c r="D451">
        <v>18</v>
      </c>
      <c r="E451" s="4">
        <v>1290</v>
      </c>
      <c r="F451" s="123">
        <v>1.7640141121128967</v>
      </c>
      <c r="G451">
        <v>21</v>
      </c>
      <c r="H451" s="4">
        <v>43</v>
      </c>
      <c r="I451" s="123">
        <v>30</v>
      </c>
      <c r="J451">
        <v>60</v>
      </c>
      <c r="K451" s="4">
        <v>1290</v>
      </c>
      <c r="L451" s="127">
        <v>4.2087693134387961E-4</v>
      </c>
      <c r="N451">
        <v>10204</v>
      </c>
      <c r="O451">
        <v>3065029</v>
      </c>
    </row>
    <row r="452" spans="1:15" ht="15.5" x14ac:dyDescent="0.35">
      <c r="A452">
        <v>2025</v>
      </c>
      <c r="B452" t="s">
        <v>6</v>
      </c>
      <c r="C452" s="38" t="s">
        <v>45</v>
      </c>
      <c r="D452">
        <v>7</v>
      </c>
      <c r="E452" s="4">
        <v>1245</v>
      </c>
      <c r="F452" s="123">
        <v>1.4138557867097556</v>
      </c>
      <c r="G452">
        <v>33</v>
      </c>
      <c r="H452" s="4">
        <v>41.5</v>
      </c>
      <c r="I452" s="123">
        <v>30</v>
      </c>
      <c r="J452">
        <v>61</v>
      </c>
      <c r="K452" s="4">
        <v>1245</v>
      </c>
      <c r="L452" s="127">
        <v>9.6388265870579596E-4</v>
      </c>
      <c r="N452">
        <v>4951</v>
      </c>
      <c r="O452">
        <v>1291651</v>
      </c>
    </row>
    <row r="453" spans="1:15" ht="15.5" x14ac:dyDescent="0.35">
      <c r="A453">
        <v>2025</v>
      </c>
      <c r="B453" t="s">
        <v>6</v>
      </c>
      <c r="C453" s="38" t="s">
        <v>28</v>
      </c>
      <c r="D453">
        <v>11</v>
      </c>
      <c r="E453" s="4">
        <v>450</v>
      </c>
      <c r="F453" s="123">
        <v>1.2569992000914183</v>
      </c>
      <c r="G453">
        <v>38</v>
      </c>
      <c r="H453" s="4">
        <v>15</v>
      </c>
      <c r="I453" s="123">
        <v>30</v>
      </c>
      <c r="J453">
        <v>62</v>
      </c>
      <c r="K453" s="4">
        <v>450</v>
      </c>
      <c r="L453" s="127">
        <v>1.839947467455418E-4</v>
      </c>
      <c r="N453">
        <v>8751</v>
      </c>
      <c r="O453">
        <v>2445722</v>
      </c>
    </row>
    <row r="454" spans="1:15" ht="15.5" x14ac:dyDescent="0.35">
      <c r="A454">
        <v>2025</v>
      </c>
      <c r="B454" t="s">
        <v>6</v>
      </c>
      <c r="C454" s="38" t="s">
        <v>89</v>
      </c>
      <c r="D454">
        <v>6</v>
      </c>
      <c r="E454" s="4">
        <v>360</v>
      </c>
      <c r="F454" s="123">
        <v>1.0844026748599314</v>
      </c>
      <c r="G454">
        <v>43</v>
      </c>
      <c r="H454" s="4">
        <v>12</v>
      </c>
      <c r="I454" s="123">
        <v>30</v>
      </c>
      <c r="J454">
        <v>63</v>
      </c>
      <c r="K454" s="4">
        <v>360</v>
      </c>
      <c r="L454" s="127">
        <v>2.400945972713249E-4</v>
      </c>
      <c r="N454">
        <v>5533</v>
      </c>
      <c r="O454">
        <v>1499409</v>
      </c>
    </row>
    <row r="455" spans="1:15" ht="15.5" x14ac:dyDescent="0.35">
      <c r="A455">
        <v>2025</v>
      </c>
      <c r="B455" t="s">
        <v>6</v>
      </c>
      <c r="C455" s="38" t="s">
        <v>83</v>
      </c>
      <c r="D455">
        <v>8</v>
      </c>
      <c r="E455" s="4">
        <v>420</v>
      </c>
      <c r="F455" s="123">
        <v>0.76908286867910014</v>
      </c>
      <c r="G455">
        <v>50</v>
      </c>
      <c r="H455" s="4">
        <v>14</v>
      </c>
      <c r="I455" s="123">
        <v>30</v>
      </c>
      <c r="J455">
        <v>64</v>
      </c>
      <c r="K455" s="4">
        <v>420</v>
      </c>
      <c r="L455" s="127">
        <v>8.9026375759559262E-5</v>
      </c>
      <c r="N455">
        <v>10402</v>
      </c>
      <c r="O455">
        <v>4717703</v>
      </c>
    </row>
    <row r="456" spans="1:15" ht="15.5" x14ac:dyDescent="0.35">
      <c r="A456">
        <v>2025</v>
      </c>
      <c r="B456" t="s">
        <v>6</v>
      </c>
      <c r="C456" s="38" t="s">
        <v>56</v>
      </c>
      <c r="D456">
        <v>14</v>
      </c>
      <c r="E456" s="4">
        <v>910</v>
      </c>
      <c r="F456" s="123">
        <v>1.3435700575815739</v>
      </c>
      <c r="G456">
        <v>35</v>
      </c>
      <c r="H456" s="4">
        <v>32</v>
      </c>
      <c r="I456" s="123">
        <v>28.4375</v>
      </c>
      <c r="J456">
        <v>65</v>
      </c>
      <c r="K456" s="4">
        <v>910</v>
      </c>
      <c r="L456" s="127">
        <v>3.7402614483854194E-4</v>
      </c>
      <c r="N456">
        <v>10420</v>
      </c>
      <c r="O456">
        <v>2432985</v>
      </c>
    </row>
    <row r="457" spans="1:15" ht="15.5" x14ac:dyDescent="0.35">
      <c r="A457">
        <v>2025</v>
      </c>
      <c r="B457" t="s">
        <v>6</v>
      </c>
      <c r="C457" s="38" t="s">
        <v>54</v>
      </c>
      <c r="D457">
        <v>7</v>
      </c>
      <c r="E457" s="4">
        <v>336</v>
      </c>
      <c r="F457" s="123">
        <v>1.5758667266996849</v>
      </c>
      <c r="G457">
        <v>29</v>
      </c>
      <c r="H457" s="4">
        <v>14</v>
      </c>
      <c r="I457" s="123">
        <v>24</v>
      </c>
      <c r="J457">
        <v>66</v>
      </c>
      <c r="K457" s="4">
        <v>336</v>
      </c>
      <c r="L457" s="127">
        <v>4.0439879980213347E-4</v>
      </c>
      <c r="N457">
        <v>4442</v>
      </c>
      <c r="O457">
        <v>830863</v>
      </c>
    </row>
    <row r="458" spans="1:15" ht="15.5" x14ac:dyDescent="0.35">
      <c r="A458">
        <v>2025</v>
      </c>
      <c r="B458" t="s">
        <v>6</v>
      </c>
      <c r="C458" s="38" t="s">
        <v>78</v>
      </c>
      <c r="D458">
        <v>171</v>
      </c>
      <c r="E458" s="4">
        <v>36168.78</v>
      </c>
      <c r="F458" s="123">
        <v>1.7117117117117118</v>
      </c>
      <c r="G458">
        <v>23</v>
      </c>
      <c r="H458" s="4">
        <v>1634</v>
      </c>
      <c r="I458" s="123">
        <v>22.135116279069766</v>
      </c>
      <c r="J458">
        <v>67</v>
      </c>
      <c r="K458" s="4">
        <v>36168.78</v>
      </c>
      <c r="L458" s="127">
        <v>1.3388396529041991E-3</v>
      </c>
      <c r="N458">
        <v>99900</v>
      </c>
      <c r="O458">
        <v>27015020</v>
      </c>
    </row>
    <row r="459" spans="1:15" ht="15.5" x14ac:dyDescent="0.35">
      <c r="A459">
        <v>2025</v>
      </c>
      <c r="B459" t="s">
        <v>6</v>
      </c>
      <c r="C459" s="38" t="s">
        <v>75</v>
      </c>
      <c r="D459">
        <v>29</v>
      </c>
      <c r="E459" s="4">
        <v>2480</v>
      </c>
      <c r="F459" s="123">
        <v>2.4284039524367778</v>
      </c>
      <c r="G459">
        <v>14</v>
      </c>
      <c r="H459" s="4">
        <v>122</v>
      </c>
      <c r="I459" s="123">
        <v>20.327868852459016</v>
      </c>
      <c r="J459">
        <v>68</v>
      </c>
      <c r="K459" s="4">
        <v>2480</v>
      </c>
      <c r="L459" s="127">
        <v>6.5924852579535807E-4</v>
      </c>
      <c r="N459">
        <v>11942</v>
      </c>
      <c r="O459">
        <v>3761859</v>
      </c>
    </row>
    <row r="460" spans="1:15" ht="15.5" x14ac:dyDescent="0.35">
      <c r="A460">
        <v>2025</v>
      </c>
      <c r="B460" t="s">
        <v>6</v>
      </c>
      <c r="C460" s="38" t="s">
        <v>42</v>
      </c>
      <c r="D460">
        <v>10</v>
      </c>
      <c r="E460" s="4">
        <v>120</v>
      </c>
      <c r="F460" s="123">
        <v>1.6531658125309967</v>
      </c>
      <c r="G460">
        <v>27</v>
      </c>
      <c r="H460" s="4">
        <v>30</v>
      </c>
      <c r="I460" s="123">
        <v>4</v>
      </c>
      <c r="J460">
        <v>69</v>
      </c>
      <c r="K460" s="4">
        <v>120</v>
      </c>
      <c r="L460" s="127">
        <v>1.6417463255665051E-4</v>
      </c>
      <c r="N460">
        <v>6049</v>
      </c>
      <c r="O460">
        <v>730929</v>
      </c>
    </row>
    <row r="461" spans="1:15" ht="15.5" x14ac:dyDescent="0.35">
      <c r="A461">
        <v>2025</v>
      </c>
      <c r="B461" t="s">
        <v>6</v>
      </c>
      <c r="C461" s="38" t="s">
        <v>16</v>
      </c>
      <c r="D461">
        <v>9</v>
      </c>
      <c r="E461" s="4">
        <v>0</v>
      </c>
      <c r="F461" s="123">
        <v>2.3023791250959325</v>
      </c>
      <c r="G461">
        <v>17</v>
      </c>
      <c r="H461" s="4">
        <v>0</v>
      </c>
      <c r="I461" s="123">
        <v>0</v>
      </c>
      <c r="J461">
        <v>70</v>
      </c>
      <c r="K461" s="4">
        <v>0</v>
      </c>
      <c r="L461" s="127">
        <v>0</v>
      </c>
      <c r="N461">
        <v>3909</v>
      </c>
      <c r="O461">
        <v>1218175</v>
      </c>
    </row>
    <row r="462" spans="1:15" ht="15.5" x14ac:dyDescent="0.35">
      <c r="A462">
        <v>2025</v>
      </c>
      <c r="B462" t="s">
        <v>6</v>
      </c>
      <c r="C462" s="38" t="s">
        <v>74</v>
      </c>
      <c r="D462">
        <v>4</v>
      </c>
      <c r="E462" s="4">
        <v>0</v>
      </c>
      <c r="F462" s="123">
        <v>1.5065913370998116</v>
      </c>
      <c r="G462">
        <v>32</v>
      </c>
      <c r="H462" s="4">
        <v>0</v>
      </c>
      <c r="I462" s="123">
        <v>0</v>
      </c>
      <c r="J462">
        <v>71</v>
      </c>
      <c r="K462" s="4">
        <v>0</v>
      </c>
      <c r="L462" s="127">
        <v>0</v>
      </c>
      <c r="N462">
        <v>2655</v>
      </c>
      <c r="O462">
        <v>1218617</v>
      </c>
    </row>
    <row r="463" spans="1:15" ht="15.5" x14ac:dyDescent="0.35">
      <c r="A463">
        <v>2025</v>
      </c>
      <c r="B463" t="s">
        <v>6</v>
      </c>
      <c r="C463" s="38" t="s">
        <v>27</v>
      </c>
      <c r="D463">
        <v>0</v>
      </c>
      <c r="E463" s="4">
        <v>0</v>
      </c>
      <c r="F463" s="123">
        <v>0</v>
      </c>
      <c r="G463">
        <v>72</v>
      </c>
      <c r="H463" s="4">
        <v>0</v>
      </c>
      <c r="I463" s="123">
        <v>0</v>
      </c>
      <c r="J463">
        <v>72</v>
      </c>
      <c r="K463" s="4">
        <v>0</v>
      </c>
      <c r="L463" s="127">
        <v>0</v>
      </c>
      <c r="N463">
        <v>16052</v>
      </c>
      <c r="O463">
        <v>4528190</v>
      </c>
    </row>
    <row r="464" spans="1:15" ht="15.5" x14ac:dyDescent="0.35">
      <c r="A464">
        <v>2025</v>
      </c>
      <c r="B464" t="s">
        <v>6</v>
      </c>
      <c r="C464" s="38" t="s">
        <v>35</v>
      </c>
      <c r="D464">
        <v>0</v>
      </c>
      <c r="E464" s="4">
        <v>0</v>
      </c>
      <c r="F464" s="123">
        <v>0</v>
      </c>
      <c r="G464">
        <v>73</v>
      </c>
      <c r="H464" s="4">
        <v>0</v>
      </c>
      <c r="I464" s="123">
        <v>0</v>
      </c>
      <c r="J464">
        <v>73</v>
      </c>
      <c r="K464" s="4">
        <v>0</v>
      </c>
      <c r="L464" s="127">
        <v>0</v>
      </c>
      <c r="N464">
        <v>490</v>
      </c>
      <c r="O464">
        <v>384309</v>
      </c>
    </row>
    <row r="465" spans="1:15" ht="15.5" x14ac:dyDescent="0.35">
      <c r="A465">
        <v>2025</v>
      </c>
      <c r="B465" t="s">
        <v>6</v>
      </c>
      <c r="C465" s="38" t="s">
        <v>33</v>
      </c>
      <c r="D465">
        <v>0</v>
      </c>
      <c r="E465" s="4">
        <v>0</v>
      </c>
      <c r="F465" s="123">
        <v>0</v>
      </c>
      <c r="G465">
        <v>74</v>
      </c>
      <c r="H465" s="4">
        <v>0</v>
      </c>
      <c r="I465" s="123">
        <v>0</v>
      </c>
      <c r="J465">
        <v>74</v>
      </c>
      <c r="K465" s="4">
        <v>0</v>
      </c>
      <c r="L465" s="127">
        <v>0</v>
      </c>
      <c r="N465">
        <v>5328</v>
      </c>
      <c r="O465">
        <v>2007999</v>
      </c>
    </row>
    <row r="466" spans="1:15" ht="15.5" x14ac:dyDescent="0.35">
      <c r="A466">
        <v>2025</v>
      </c>
      <c r="B466" t="s">
        <v>6</v>
      </c>
      <c r="C466" s="38" t="s">
        <v>85</v>
      </c>
      <c r="D466">
        <v>0</v>
      </c>
      <c r="E466" s="4">
        <v>0</v>
      </c>
      <c r="F466" s="123">
        <v>0</v>
      </c>
      <c r="G466">
        <v>75</v>
      </c>
      <c r="H466" s="4">
        <v>0</v>
      </c>
      <c r="I466" s="123">
        <v>0</v>
      </c>
      <c r="J466">
        <v>75</v>
      </c>
      <c r="K466" s="4">
        <v>0</v>
      </c>
      <c r="L466" s="127">
        <v>0</v>
      </c>
      <c r="N466">
        <v>23418</v>
      </c>
      <c r="O466">
        <v>3706348</v>
      </c>
    </row>
    <row r="467" spans="1:15" ht="15.5" x14ac:dyDescent="0.35">
      <c r="A467">
        <v>2025</v>
      </c>
      <c r="B467" t="s">
        <v>6</v>
      </c>
      <c r="C467" s="38" t="s">
        <v>68</v>
      </c>
      <c r="D467">
        <v>0</v>
      </c>
      <c r="E467" s="4">
        <v>0</v>
      </c>
      <c r="F467" s="123">
        <v>0</v>
      </c>
      <c r="G467">
        <v>76</v>
      </c>
      <c r="H467" s="4">
        <v>0</v>
      </c>
      <c r="I467" s="123">
        <v>0</v>
      </c>
      <c r="J467">
        <v>76</v>
      </c>
      <c r="K467" s="4">
        <v>0</v>
      </c>
      <c r="L467" s="127">
        <v>0</v>
      </c>
      <c r="N467">
        <v>91</v>
      </c>
      <c r="O467">
        <v>7977</v>
      </c>
    </row>
    <row r="468" spans="1:15" ht="15.5" x14ac:dyDescent="0.35">
      <c r="A468">
        <v>2025</v>
      </c>
      <c r="B468" t="s">
        <v>6</v>
      </c>
      <c r="C468" s="38" t="s">
        <v>90</v>
      </c>
      <c r="D468">
        <v>0</v>
      </c>
      <c r="E468" s="4">
        <v>0</v>
      </c>
      <c r="F468" s="123">
        <v>0</v>
      </c>
      <c r="G468">
        <v>77</v>
      </c>
      <c r="H468" s="4">
        <v>0</v>
      </c>
      <c r="I468" s="123">
        <v>0</v>
      </c>
      <c r="J468">
        <v>77</v>
      </c>
      <c r="K468" s="4">
        <v>0</v>
      </c>
      <c r="L468" s="127">
        <v>0</v>
      </c>
      <c r="N468">
        <v>260</v>
      </c>
      <c r="O468">
        <v>145958</v>
      </c>
    </row>
    <row r="469" spans="1:15" ht="15.5" x14ac:dyDescent="0.35">
      <c r="A469">
        <v>2025</v>
      </c>
      <c r="B469" t="s">
        <v>6</v>
      </c>
      <c r="C469" s="38" t="s">
        <v>53</v>
      </c>
      <c r="D469">
        <v>0</v>
      </c>
      <c r="E469" s="4">
        <v>0</v>
      </c>
      <c r="F469" s="123">
        <v>0</v>
      </c>
      <c r="G469">
        <v>78</v>
      </c>
      <c r="H469" s="4">
        <v>0</v>
      </c>
      <c r="I469" s="123">
        <v>0</v>
      </c>
      <c r="J469">
        <v>78</v>
      </c>
      <c r="K469" s="4">
        <v>0</v>
      </c>
      <c r="L469" s="127">
        <v>0</v>
      </c>
      <c r="N469">
        <v>4219</v>
      </c>
      <c r="O469">
        <v>983655</v>
      </c>
    </row>
    <row r="470" spans="1:15" x14ac:dyDescent="0.35">
      <c r="F470" s="4"/>
      <c r="G470" s="4"/>
    </row>
  </sheetData>
  <sheetProtection algorithmName="SHA-512" hashValue="Q8XlVcBadPKcgDygnfnmenzDOF5xI4b0mSVVdxSzm6UsSwE7Prhriw6q4PQrf+zqvhzzQg2Bhm9EQmqN4KY6Uw==" saltValue="z4PyfDUy3Zwnv0avnWpl4g==" spinCount="100000" sheet="1" objects="1" scenarios="1"/>
  <sortState xmlns:xlrd2="http://schemas.microsoft.com/office/spreadsheetml/2017/richdata2" ref="A2:O79">
    <sortCondition descending="1" ref="M2:M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6</vt:i4>
      </vt:variant>
    </vt:vector>
  </HeadingPairs>
  <TitlesOfParts>
    <vt:vector size="6" baseType="lpstr">
      <vt:lpstr>S-veeb 2022</vt:lpstr>
      <vt:lpstr>S-veeb 2023</vt:lpstr>
      <vt:lpstr>nimed</vt:lpstr>
      <vt:lpstr>S-veeb 2024</vt:lpstr>
      <vt:lpstr>S-veeb 2025</vt:lpstr>
      <vt:lpstr>KOOND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 Peet</dc:creator>
  <cp:lastModifiedBy>Kalev Lattik</cp:lastModifiedBy>
  <dcterms:created xsi:type="dcterms:W3CDTF">2022-07-07T07:18:26Z</dcterms:created>
  <dcterms:modified xsi:type="dcterms:W3CDTF">2026-08-13T08:06:42Z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